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460" firstSheet="2" activeTab="9"/>
  </bookViews>
  <sheets>
    <sheet name="plnění daňových příjmů" sheetId="1" r:id="rId1"/>
    <sheet name="vývoj daňových příjmů" sheetId="2" r:id="rId2"/>
    <sheet name="dotace" sheetId="3" r:id="rId3"/>
    <sheet name="dotace MPR" sheetId="4" r:id="rId4"/>
    <sheet name="převody" sheetId="5" r:id="rId5"/>
    <sheet name="VFP" sheetId="6" r:id="rId6"/>
    <sheet name="zůstatky účtů" sheetId="7" r:id="rId7"/>
    <sheet name="pohyb na účtech" sheetId="8" r:id="rId8"/>
    <sheet name="rekapitulace" sheetId="9" r:id="rId9"/>
    <sheet name="splácení úvěrů" sheetId="10" r:id="rId10"/>
  </sheets>
  <definedNames/>
  <calcPr fullCalcOnLoad="1"/>
</workbook>
</file>

<file path=xl/sharedStrings.xml><?xml version="1.0" encoding="utf-8"?>
<sst xmlns="http://schemas.openxmlformats.org/spreadsheetml/2006/main" count="420" uniqueCount="355">
  <si>
    <t>zhotovení umělěckého díla - příborský rodák - akademický malíř Juráň</t>
  </si>
  <si>
    <t>Přesun z roku 2015. Prostředky budou použity na nedodělek - výsadba květnaté louky ve spodní části piaristické zahrady.</t>
  </si>
  <si>
    <t>Částka 40,00 tis. Kč představuje převod finančních prostředků z roku 2015 na již dohodnutou prezentaci města prostřednictvím infokiosku v prostorách letiště Ostrava - Mošnov. Konkrétní podoba spolupráce budou předmětem dalších jednání, které v roce 2016 b</t>
  </si>
  <si>
    <t>Jedná se o obnovu povrchu obdobnou technologií jako v přilehlých ulicích (žulová dlažba 10x10cm) části ulice Úzké v úseku od ulice Kašnice po ulici Smetanovou. V tomto úseku je plánována v roce 2016 obnova vodovodního a plynovodního potrubí jejich správci</t>
  </si>
  <si>
    <t>Jedná se o stavební úpravy chodníků na spodním sídlišti. A to i s přihlédnutím na připravovanou rekonstrukci plynovodních řadů na tomto sídlišti, které jsou společností RWE plánovány na rok 2016. V současné době je zpracovává projektová dokumentace, která</t>
  </si>
  <si>
    <t xml:space="preserve">Akce přechází z roku 2015. Je uzavřena smlouva na realizaci se zhotovitelem. Koncem roku 2015 se podařilo dohodnout s krajským úřadem o přistoupení ke smlouvě Spravou silnic Moravskoslezského kraje, která bude hradit práce související s majetkem kraje ve </t>
  </si>
  <si>
    <t>Jedná se o realizaci projektu, který zahrnuje tři etapy postupného dovybavení všech přechodů pro chodce na území města bezpečnostním osvětlením. Lze realizovat postupně. První etapa zahrnuje přechody na ulicích Místecké - 2, Štramberské - 1, ČSA -1 a Fren</t>
  </si>
  <si>
    <t xml:space="preserve">Jedná se o náklady na část projektové dokumentace (studie, rozbory, dokumentace pro územní rozhodnutí) dle vybraného návrhu architektonické soutěže - viz ZM dne 28.1.2015. Tato část projektu je reálná v roce 2016. Zbývající náklady na DSP, DPS a autorský </t>
  </si>
  <si>
    <t>Jedná se o prostředky na dofinancování dokumentace pro realizaci stavby dle vysoutěžené nabídky. Předchozí stupně (pro územní a stavební povolení) jsou zahrnuty v rozpočtu 2015. Projekt řeší rekonstrukci kanalizace na části ulice Myslbekovy spádované k ře</t>
  </si>
  <si>
    <t>Částka 150,00 tis. Kč : převedeno z §3322 - ORM na §3322 - OISM. Přesun proveden v souladu s novým OŘ , jedná se o přesun finančních prostředků schváleného rozpočtu. Částka 67,00 tis. Kč - představuje převod z roku 2015 v souladu s usnesením ZM č. 11/8/6/</t>
  </si>
  <si>
    <t>Návrh vyplývá z posouzení stavu veřejného osvětlení a stáří tohoto zařízení v této lokalitě. A to i s přihlédnutím ke skutečnosti, že v roce 2016 se zde plánuje kompletní rekonstrukce plynovodů a chodníkových těles. V současné době je dokončena projektová</t>
  </si>
  <si>
    <t>Jedná se o prostředky vyčleněné na náhrady za převody pozemků potřebných pro realizaci záměru, prostředky nutné k úhradě ČEZu za poplatky za připojení budoucích stavebních pozemků a prostředky na další stupně projektové dokumentace. Dosud je zpracována do</t>
  </si>
  <si>
    <t>Jedná se o převod finančních prostředků z roku 2015, kde byla rozpočtována částka ve výši 67,00 tis. Kč. Z této částky se uhradil odvod za porušení rozpočtové kázně a penále z prodlení bylo vyčísleno až následně, tzn. že platba z účtu se přesunula až do r</t>
  </si>
  <si>
    <t xml:space="preserve">měsíc/daň </t>
  </si>
  <si>
    <t>celkem 2015</t>
  </si>
  <si>
    <t>skutečné plnění v roce  2015</t>
  </si>
  <si>
    <t>Daňové příjmy - plnění v roce 2007, 2008, 2009, 2010, 2011, 2012, 2013, 2014, 2015</t>
  </si>
  <si>
    <t>účelový znak</t>
  </si>
  <si>
    <t>Dotace od Regionální rady na realizaci Piaristických zahrad</t>
  </si>
  <si>
    <t>Dotace od Regionální rady na výstavbu lávky přes obchvat</t>
  </si>
  <si>
    <t>celkem 2014</t>
  </si>
  <si>
    <t>rozpočet 2014</t>
  </si>
  <si>
    <t>Odvod z loterií</t>
  </si>
  <si>
    <t>Odvod z VHO</t>
  </si>
  <si>
    <t>Příloha č. 1</t>
  </si>
  <si>
    <t>procento plnění</t>
  </si>
  <si>
    <t>Dotace v rámci programu Prevence kriminality</t>
  </si>
  <si>
    <t xml:space="preserve">schválená výše dotace </t>
  </si>
  <si>
    <t xml:space="preserve">přijatá výše dotace do R města </t>
  </si>
  <si>
    <t>Celkem neúčelové dotace</t>
  </si>
  <si>
    <t xml:space="preserve">přijato do rozpočtu </t>
  </si>
  <si>
    <t xml:space="preserve">čerpáno </t>
  </si>
  <si>
    <t xml:space="preserve">vratka </t>
  </si>
  <si>
    <t>Celkem vratka</t>
  </si>
  <si>
    <t>Akce obnovy (popis prací)</t>
  </si>
  <si>
    <t>dům č.p. 11</t>
  </si>
  <si>
    <t xml:space="preserve">Vlastník -obec, kraj, PO, FO, církev </t>
  </si>
  <si>
    <t xml:space="preserve">Podíl vlastníka </t>
  </si>
  <si>
    <t xml:space="preserve">Podíl města (obce) </t>
  </si>
  <si>
    <t>Příspěvek MK ČR</t>
  </si>
  <si>
    <t xml:space="preserve">Nedo-čerpáno  </t>
  </si>
  <si>
    <t xml:space="preserve">K vrácení při finančním vypořádání v roce 2015 </t>
  </si>
  <si>
    <t>Společnost Sigmunda Freuda, nezisková organizace</t>
  </si>
  <si>
    <t>Klokočov občanské sdružení</t>
  </si>
  <si>
    <t>Nadační fond Gaudeamus Cheb - §3113</t>
  </si>
  <si>
    <t>Fond Janáčkovy Hukvaldy, o.p.</t>
  </si>
  <si>
    <t>Český svaz včelařů, o.s., ZO Příbor</t>
  </si>
  <si>
    <t>ZO ČSOP 70/2 Nový Jičín, Záchranná stanice - §3745</t>
  </si>
  <si>
    <t>Veřejná finanční podpora, granty, dary</t>
  </si>
  <si>
    <t>Příloha č. 8</t>
  </si>
  <si>
    <t>ZBÚ KB,ZBÚ ČNB,ZBÚ KB - odpady,ZBÚ a DÚ Sberbank, ZBÚ ČSOB, ZBÚ - SMMP</t>
  </si>
  <si>
    <t>zůstatek k 31.12.2014</t>
  </si>
  <si>
    <r>
      <t xml:space="preserve">Zadluženost města - </t>
    </r>
    <r>
      <rPr>
        <sz val="8"/>
        <rFont val="Calibri"/>
        <family val="2"/>
      </rPr>
      <t>údaje v Kč</t>
    </r>
  </si>
  <si>
    <t>Příloha č. 10</t>
  </si>
  <si>
    <t>Příloha č. 9</t>
  </si>
  <si>
    <t xml:space="preserve">poskytovatel Komeční banka a.s. </t>
  </si>
  <si>
    <t>měsíční splátka 109 375,- Kč</t>
  </si>
  <si>
    <t>počátek splácení 31.1.2009</t>
  </si>
  <si>
    <t>konec splácení 31.12.2016</t>
  </si>
  <si>
    <t>měsíční splátka 59 530,- Kč</t>
  </si>
  <si>
    <t>počátek splácení 31.1.2011</t>
  </si>
  <si>
    <t>konec splácení 31.12.2024</t>
  </si>
  <si>
    <t>úroková sazba 1M PRIBOR + marže 0,15% p.a.</t>
  </si>
  <si>
    <t>úroková sazba 1M PRIBOR + marže 1,20% p.a.</t>
  </si>
  <si>
    <t>poskytovatel ČSOB</t>
  </si>
  <si>
    <t>počátek splácení 31.1.2013</t>
  </si>
  <si>
    <t>konec splácení 31.12.2020</t>
  </si>
  <si>
    <t>úroková sazba 1M PRIBOR + marže 0,65% p.a.</t>
  </si>
  <si>
    <t>1. Úvěr ve výši 10 500 000,- Kč  z roku 2008:</t>
  </si>
  <si>
    <t>2. Úvěr ve výši 10 000 000,- Kč  z roku 2010:</t>
  </si>
  <si>
    <t>účet 451 - z rozvahy</t>
  </si>
  <si>
    <t>celkem účet 451</t>
  </si>
  <si>
    <t>Město splácí tři úvěry:</t>
  </si>
  <si>
    <t>základní účet v ČNB</t>
  </si>
  <si>
    <t>zůstatek k 31.12.2013</t>
  </si>
  <si>
    <t>(mimo daň z příjmu PO za obce)</t>
  </si>
  <si>
    <t>4.</t>
  </si>
  <si>
    <t>Neinvestiční dotace na zabezpečení akceschopnosti JSDH</t>
  </si>
  <si>
    <t>1.</t>
  </si>
  <si>
    <t>2.</t>
  </si>
  <si>
    <t>3.</t>
  </si>
  <si>
    <t>sociální fond</t>
  </si>
  <si>
    <t>údaje v Kč</t>
  </si>
  <si>
    <t>Daň z příjmu FO ze ZČ</t>
  </si>
  <si>
    <t>Daň z příjmu FO ze SVČ</t>
  </si>
  <si>
    <t>Daň z příjmu FO z KV</t>
  </si>
  <si>
    <t>Daň z příjmu PO</t>
  </si>
  <si>
    <t>Daň z příjmu PO za obce</t>
  </si>
  <si>
    <t>DPH</t>
  </si>
  <si>
    <t>Daň z nemovitosti</t>
  </si>
  <si>
    <t>součet za jednotlivé měsíce</t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</si>
  <si>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</si>
  <si>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</si>
  <si>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</si>
  <si>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</si>
  <si>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</si>
  <si>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</si>
  <si>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</si>
  <si>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</si>
  <si>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</si>
  <si>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</si>
  <si>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</si>
  <si>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</si>
  <si>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</si>
  <si>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název</t>
  </si>
  <si>
    <t>skutečné plnění v roce  2007</t>
  </si>
  <si>
    <t>skutečné plnění v roce 2008</t>
  </si>
  <si>
    <t>skutečné plnění v roce  2009</t>
  </si>
  <si>
    <t>skutečné plnění v roce  2010</t>
  </si>
  <si>
    <t>skutečné plnění v roce  2011</t>
  </si>
  <si>
    <t>skutečné plnění v roce  2012</t>
  </si>
  <si>
    <t>skutečné plnění v roce  2013</t>
  </si>
  <si>
    <t>skutečné plnění v roce  2014</t>
  </si>
  <si>
    <t>daň z příjmu FO ze závislé činnosti</t>
  </si>
  <si>
    <t>daň z příjmu FO ze SVČ</t>
  </si>
  <si>
    <t>daň z příjmu FO z KV</t>
  </si>
  <si>
    <t>daň z příjmu PO</t>
  </si>
  <si>
    <t>daň z nemovitostí</t>
  </si>
  <si>
    <t>pol.</t>
  </si>
  <si>
    <t>celkem</t>
  </si>
  <si>
    <t>p.č.</t>
  </si>
  <si>
    <t>Název dotace</t>
  </si>
  <si>
    <t>Souhrnný vztah státního rozpočtu k rozpočtu města</t>
  </si>
  <si>
    <t>7.</t>
  </si>
  <si>
    <t>9.</t>
  </si>
  <si>
    <t>Dotace na Městskou památkovou rezervaci</t>
  </si>
  <si>
    <t>Dotace celkem</t>
  </si>
  <si>
    <t>5.</t>
  </si>
  <si>
    <t>10.</t>
  </si>
  <si>
    <t>12.</t>
  </si>
  <si>
    <t>13.</t>
  </si>
  <si>
    <t>15.</t>
  </si>
  <si>
    <t>6.</t>
  </si>
  <si>
    <t>8.</t>
  </si>
  <si>
    <t>11.</t>
  </si>
  <si>
    <t>14.</t>
  </si>
  <si>
    <t>Celkem účelové dotace</t>
  </si>
  <si>
    <t>Poř. č.</t>
  </si>
  <si>
    <t>Kulturní památka</t>
  </si>
  <si>
    <t>základní účet v ČNB *</t>
  </si>
  <si>
    <t>základní účet v ČSOB **</t>
  </si>
  <si>
    <t>základní účet v KB - SMMP ***</t>
  </si>
  <si>
    <t>*       účet povinně zřízený v ČNB pro příjem dotací ze státního rozpočtu</t>
  </si>
  <si>
    <t>**    účet povinně zřízený v ČSOB v souvislosti s přijatým úvěrem na revitalizace bytových domů v roce 2012</t>
  </si>
  <si>
    <t>***  účet, který spravuje SMMP s.r.o. na základě komisionářské smlouvy</t>
  </si>
  <si>
    <t>číslo účtu</t>
  </si>
  <si>
    <t>název účtu</t>
  </si>
  <si>
    <t>základní účet v KB</t>
  </si>
  <si>
    <t>základní účet v KB - odpady</t>
  </si>
  <si>
    <t>bývalý fond rozvoje bydlení</t>
  </si>
  <si>
    <t>depozitní účet - účet cizích prostředků</t>
  </si>
  <si>
    <t xml:space="preserve">celkem účty </t>
  </si>
  <si>
    <t>celkem fondy</t>
  </si>
  <si>
    <t>plus operace z peněžních účtů</t>
  </si>
  <si>
    <t>Depozitní účet - účet cizích prostředků</t>
  </si>
  <si>
    <t>základní účet v KB - s.r.o.</t>
  </si>
  <si>
    <t xml:space="preserve">částka </t>
  </si>
  <si>
    <t>číslo účtu po reformě</t>
  </si>
  <si>
    <t>změna stavu</t>
  </si>
  <si>
    <t>zůstatek k 31.12.2011</t>
  </si>
  <si>
    <t>základní účet v KB - TKO</t>
  </si>
  <si>
    <t>peněžní fond Centrum S.Freuda</t>
  </si>
  <si>
    <t>zůstatek k 31.12.2012</t>
  </si>
  <si>
    <t>základní účet v ČSOB</t>
  </si>
  <si>
    <t>datum</t>
  </si>
  <si>
    <t>popis</t>
  </si>
  <si>
    <t>Celkový zůstatek</t>
  </si>
  <si>
    <t>mezivýsledek</t>
  </si>
  <si>
    <t>mínus splátky úvěru</t>
  </si>
  <si>
    <t>plus přijetí úvěru</t>
  </si>
  <si>
    <t>ZBÚ KB,ZBÚ ČNB,ZBÚ KB - odpady,ZBÚ Volksbank,DÚ Volksbank, ZBÚ ČSOB, ZBÚ - SMMP</t>
  </si>
  <si>
    <t>Operace z peněžních účtů</t>
  </si>
  <si>
    <t>Účelové fondy - sociální fond</t>
  </si>
  <si>
    <t>dlouhodobé úvěry</t>
  </si>
  <si>
    <t>legenda/rok</t>
  </si>
  <si>
    <t>3. Úvěr ve výši 15 821 402,22 Kč z roku 2012:</t>
  </si>
  <si>
    <t>měsíční splátka cca 164 806,- Kč</t>
  </si>
  <si>
    <t>Modelářský klub "TORA"</t>
  </si>
  <si>
    <t>SDH Příbor</t>
  </si>
  <si>
    <t>Český svaz včelařů</t>
  </si>
  <si>
    <t>Svaz tělesně postižených v ČR</t>
  </si>
  <si>
    <t>BAV klub</t>
  </si>
  <si>
    <t>Horolezecký oddíl Příbor</t>
  </si>
  <si>
    <t>Společnost přátel DOM Příbor</t>
  </si>
  <si>
    <t>Fotoklub Příbor</t>
  </si>
  <si>
    <t>Český svaz chovatelů Příbor</t>
  </si>
  <si>
    <t>Sdružení hudebníků Příbor</t>
  </si>
  <si>
    <t>Společnost S. Freuda</t>
  </si>
  <si>
    <t>Junák</t>
  </si>
  <si>
    <t>SK Tenis</t>
  </si>
  <si>
    <t>SVP TSUNAMI PŘÍBOR</t>
  </si>
  <si>
    <t>Myslivecké sdružení Příbor I</t>
  </si>
  <si>
    <t>Český zahrádkářský svaz Hájov</t>
  </si>
  <si>
    <t>Klub českých turistů Příbor</t>
  </si>
  <si>
    <t>Kynologický klub v Příboře</t>
  </si>
  <si>
    <t>Základní umělecká škola,Příbor</t>
  </si>
  <si>
    <t xml:space="preserve">SDH Prchalov   </t>
  </si>
  <si>
    <t>SDH Hájov</t>
  </si>
  <si>
    <t>Tělovýchovná jednota, Příbor</t>
  </si>
  <si>
    <t>Myslivecké sdružení Příbor - Hájov</t>
  </si>
  <si>
    <t>FK PRIMUS</t>
  </si>
  <si>
    <t>Academia Via Familia o.s.</t>
  </si>
  <si>
    <t>Volejbal Příbor</t>
  </si>
  <si>
    <t>TJ Sokol, Příbor</t>
  </si>
  <si>
    <t>Basketbalový klub, Příbor</t>
  </si>
  <si>
    <t>*z finančních prostředků získaných na základě loterijního zákona</t>
  </si>
  <si>
    <t>Veřejná finanční podpora jednotlivým oganizacím v Kč *</t>
  </si>
  <si>
    <t>BAV klub Příbor spol. s r.o.</t>
  </si>
  <si>
    <t>Jan Tyllich - fyzická osoba</t>
  </si>
  <si>
    <t>SK J-Elita, nezisková organizace</t>
  </si>
  <si>
    <t>Modelářský klub SMČR Tora, Příbor, sdružení</t>
  </si>
  <si>
    <t>Petr Michálek</t>
  </si>
  <si>
    <t>Myslivecké sdružení Příbor</t>
  </si>
  <si>
    <t>TJ Sokol Příbor</t>
  </si>
  <si>
    <t>Příloha č. 2</t>
  </si>
  <si>
    <t>Příloha č. 3</t>
  </si>
  <si>
    <t>Příloha č. 4</t>
  </si>
  <si>
    <t>16.</t>
  </si>
  <si>
    <t>Příloha č. 6</t>
  </si>
  <si>
    <t>základní účet Sberbank</t>
  </si>
  <si>
    <t>devizový účet Sberbank</t>
  </si>
  <si>
    <t>portfoliový účet v KB</t>
  </si>
  <si>
    <t>Příloha č. 7</t>
  </si>
  <si>
    <t>Péče o vzhled obcí a veřejnou zeleň</t>
  </si>
  <si>
    <t>Komentář</t>
  </si>
  <si>
    <t>Pozemní komunikace</t>
  </si>
  <si>
    <t>§</t>
  </si>
  <si>
    <t>Cestovní ruch, turismus</t>
  </si>
  <si>
    <t>Záležitosti kultury</t>
  </si>
  <si>
    <t>Bytové hospodářství</t>
  </si>
  <si>
    <t>CELKEM</t>
  </si>
  <si>
    <t>poplatky, propagace, prezentace</t>
  </si>
  <si>
    <t>Kanalizace</t>
  </si>
  <si>
    <t>příspěvky z rozpočtu města na MPR</t>
  </si>
  <si>
    <t>Příloha č. 5</t>
  </si>
  <si>
    <t>Převody finančních prostředků z roku 2014 do roku 2015</t>
  </si>
  <si>
    <t>údaje v tis. Kč</t>
  </si>
  <si>
    <t>realizace aleje ke sv. Jánu</t>
  </si>
  <si>
    <t>Zůstatky účtů k 31.12.2015</t>
  </si>
  <si>
    <t>Částka 32 415 704,39 Kč souhlasí na výkaz FIN 2-12M - Výkaz pro hodnocení plnění rozpočtu ÚSC, DSO a RR - část VI. Stavy a obraty na bankovních účtech</t>
  </si>
  <si>
    <t>stav k 31.12.2015 v Kč</t>
  </si>
  <si>
    <t>Přehled přijatých dotací do rozpočtu města v roce 2015</t>
  </si>
  <si>
    <t>Neinvestiční dotace turistickému centru</t>
  </si>
  <si>
    <t>Neinvestiční dotace na podporu hospodaření v lesích</t>
  </si>
  <si>
    <t>Neinvestiční dotace na výkon sociální práce v souladu se zákonem o sociálních službách</t>
  </si>
  <si>
    <t>Dotace v rámci Operačního programu Vzdělávání pro konkurenceschopnost - ZŠ Jičínská</t>
  </si>
  <si>
    <t>Dotace v rámci Operačního programu Vzdělávání pro konkurenceschopnost - ZŠ Npor. Loma</t>
  </si>
  <si>
    <t>Dotace v rámci Operačního programu Vzdělávání pro konkurenceschopnost - ZŠ Npor. Loma (Dílny nás baví 2015)</t>
  </si>
  <si>
    <t>Neinvestiční dotace od Regionální rady pro ZŠ Jičínskou</t>
  </si>
  <si>
    <t>Dotace na zateplení ZŠ Npor. Loma</t>
  </si>
  <si>
    <t>Finanční vypořádání dotací se státním rozpočtem za rok 2015</t>
  </si>
  <si>
    <t>Daňové příjmy v roce 2015</t>
  </si>
  <si>
    <t>rozpočet 2015</t>
  </si>
  <si>
    <t>Odvody z loterií a VHP v roce 2015</t>
  </si>
  <si>
    <t>Finanční vyúčtování dotace poskytnuté v Programu regenerace MPR a MPZ v roce 2015 - 440 000,00 Kč</t>
  </si>
  <si>
    <t>Skutečné celkové náklady v roce 2015</t>
  </si>
  <si>
    <t>Vyčerpáno    k  31. 12. 2015</t>
  </si>
  <si>
    <t>Vráceno během roku 2015</t>
  </si>
  <si>
    <t>obnova včetně restaurování boční (JV) fasády (bez dvorního křídla) - restaurování omítek, sgrafit a kamenných prvků fasády, oprava omítek, fasádní nátěr, oprava římsy a soklu, klempířské konstrukce a další související práce</t>
  </si>
  <si>
    <t>FO, neplátce DPH</t>
  </si>
  <si>
    <t>Jedná se o projekt možných stavebních úprav radnice, které by mohly přispět ke zlepšení tepelně technických parametrů a byly by podkladem pro získání dotace z programu SFŽP (výměna oken, venkovních dveří, zateplení stropů 3. NP a suterénu)</t>
  </si>
  <si>
    <t>Náklady na stavbu + dokumentaci pro realizaci stavby. V současné době je na základě dokumentace pro stavební povolení vydáno pravomocné stavební povolení a pracuje se na přípravě veřejné zakázky na zhotovitele.</t>
  </si>
  <si>
    <t>odvod FÚ za porušení rozpočtové kázně - penále z prodení</t>
  </si>
  <si>
    <t>SÚ radnice - energetické úspory</t>
  </si>
  <si>
    <t>Základní školy</t>
  </si>
  <si>
    <t>Činnost místní správy - OISM</t>
  </si>
  <si>
    <t>Veřejné osvětlení</t>
  </si>
  <si>
    <t>Nebytové hospodářství</t>
  </si>
  <si>
    <t>Silnice</t>
  </si>
  <si>
    <t>Sběr a svoz komunálních odpadů</t>
  </si>
  <si>
    <t>úprava povrchů ulic Křivá, Tržní a Pod Hradbami</t>
  </si>
  <si>
    <t>Požadavky na přesuny z R 2015</t>
  </si>
  <si>
    <t>rekonstrukce části ul. Úzké</t>
  </si>
  <si>
    <t>Jedná se o projekční práce. Vlastní realizace je možná nejdříve v roce 2017.</t>
  </si>
  <si>
    <t>rekonstrukce chodníků na spodním sídlišti</t>
  </si>
  <si>
    <t>sanace sesuvu v místní části Hájov</t>
  </si>
  <si>
    <t>nasvětlení přechodů silnic II. A III. třídy (PD + dovybavení přechodů na 7 oboustranných komunikacích)</t>
  </si>
  <si>
    <t xml:space="preserve">lávka přes Lubinu </t>
  </si>
  <si>
    <t>rekonstrukce kanalizace na ul. Myslbekově</t>
  </si>
  <si>
    <t>ZŠ Jičínská - snížení energetické náročnosti budovy</t>
  </si>
  <si>
    <t>zahrada PK - 1. etapa</t>
  </si>
  <si>
    <t>Zachování a obnova kult. památek - OISM</t>
  </si>
  <si>
    <t>Územní plánování + projekční práce</t>
  </si>
  <si>
    <t>OV</t>
  </si>
  <si>
    <t>SÚ OD na Prchalově</t>
  </si>
  <si>
    <t>Platby daní a poplatků SR</t>
  </si>
  <si>
    <t xml:space="preserve">koncepce tepelného hospodářství </t>
  </si>
  <si>
    <t>Částka se převádí z roku 2015 na úhradu rozpracovaných a připravovaných dokumentů k problematice tepelného hospodářství ve městě. Částka nebyla v roce 2015 čerpána.</t>
  </si>
  <si>
    <t>objekt Dukelská - energetická opatření</t>
  </si>
  <si>
    <t>rekonstrukce VO na sídlišti Benátky</t>
  </si>
  <si>
    <t>pasport a manuál veřejného prostranství</t>
  </si>
  <si>
    <t>zástavba lokality za školou Npor. Loma</t>
  </si>
  <si>
    <t>Částka nebyla v roce 2015 čerpána, jedná se o převod z roku 2015 na úhradu rozpracovaných a připravovaných dokumentů ke snížení energetické náročnosti objektu Dukelská.</t>
  </si>
  <si>
    <t>Částka byla v roce 2015 částečně čerpána. Bude použito na úhradu rozpracovaných a připravovaných podkladů a dokumentů k problematice veřejných prostranství.</t>
  </si>
  <si>
    <t>platba firmě za svoz TDO</t>
  </si>
  <si>
    <t>zpracování Plánu odpadového hospodářství 2016-2020</t>
  </si>
  <si>
    <t>Převod prostředků na zpracování již objednané projektové přípravy ke snížení energetické náročnosti objektu ZŠ Jičínská. Projektová dokumentace je povinnou přílohou případné žádosti o dotaci.</t>
  </si>
  <si>
    <t>Převod prostředků na zhotovení uměleckého díla. Konkrétní návrh byl již řešen ve spolupráci s komisí MPR, v roce 2016 by mělo být konečné provedení objednáno a realizováno.</t>
  </si>
  <si>
    <t>Převod prostředků na úhradu služeb provedených svozovou firmou v měsíci říjnu 2015, ale fakturovaných až v lednu 2016.</t>
  </si>
  <si>
    <t>Převod prostředků na dokončení akce - předpokládaný termín březen/duben 2016. Na podzim nerealizováno z důvodu dořešení vzájemných vztahů soukromého vlastníka předmětných pozemků a jejich nájemce, který je užíval k zemědělskému obhospodařování.</t>
  </si>
  <si>
    <t>Převod prostředků na úhradu již rozpracovaného POH na léta 2016-2020. Předpokládaný termín dokončení je v 1. polovině roku 2016, proces schvalování je podmíněn mj. schválením nového krajského POH.</t>
  </si>
  <si>
    <t>zapracováno do 1. změny R 2016</t>
  </si>
  <si>
    <t>Celkem v Kč</t>
  </si>
  <si>
    <t>Dětská misie - PPK</t>
  </si>
  <si>
    <t>Acadedemia Via Familia, o.s. - PPK</t>
  </si>
  <si>
    <t>Veřejná finanční podpora jednotlivým oganizacím v Kč</t>
  </si>
  <si>
    <t>Seniorcentrum OASA, s.r.o., Petřvald - §4329</t>
  </si>
  <si>
    <t>Fond pro opuštěné a handicapované děti a mládeř, o.s., Mořkov - §4329</t>
  </si>
  <si>
    <t>Sbor dobrovolných hasičů Prchalov - PPK</t>
  </si>
  <si>
    <t>Veřejná finanční podpora jednotlivým oganizacím z různých paragrafů - dary, dotace v Kč</t>
  </si>
  <si>
    <t>Renarkon o.p.s., Ostrava - PPK*</t>
  </si>
  <si>
    <t>* PPK - program prevence kriminality</t>
  </si>
  <si>
    <t>**§4329 - sociální oblast</t>
  </si>
  <si>
    <t>Granty - § 3319</t>
  </si>
  <si>
    <t>Masarykovo gymnázium, p.o.</t>
  </si>
  <si>
    <t>Muzeum Novojičínska, p.o.</t>
  </si>
  <si>
    <t>Sbor dobrovolných hasičů Příbor - PPK</t>
  </si>
  <si>
    <t>BAV klub Příbor - PPK</t>
  </si>
  <si>
    <t>ZŠ Příbor, Jičínská - PPK</t>
  </si>
  <si>
    <t>Klokočoc občanské sdružení</t>
  </si>
  <si>
    <t>Spolek přátel 8. SLP</t>
  </si>
  <si>
    <t>Jan Tyllich</t>
  </si>
  <si>
    <t>Klub seniorů</t>
  </si>
  <si>
    <t>Masarykovo gymnázium</t>
  </si>
  <si>
    <t>PRO BIO</t>
  </si>
  <si>
    <t>Český rybářský svaz</t>
  </si>
  <si>
    <t>Kynologický klub</t>
  </si>
  <si>
    <t>Myslivecké sdružení Hájov</t>
  </si>
  <si>
    <t>Tělovýchovná jednota, Příbor - mimořádná VFP</t>
  </si>
  <si>
    <t>TJ Sokol, Příbor - z roku 2014</t>
  </si>
  <si>
    <t>Vyšší odborná škola - Řemeslo má zlaté dno - §3113</t>
  </si>
  <si>
    <t>Charita Krnov - §4329</t>
  </si>
  <si>
    <t>Charita Ostrava - §4329</t>
  </si>
  <si>
    <t>Envirta CZ s.r.o. - §4329</t>
  </si>
  <si>
    <t>Slezská diakonie, Český Těšín - §4329</t>
  </si>
  <si>
    <t>Asociace zdravotně postižených, Kopřivnice - §4329</t>
  </si>
  <si>
    <t>Medela - péče o seniory, o.p.s., Domov se zvl.režimem - §4329</t>
  </si>
  <si>
    <t>Andělé stromu života, pobočný spolek MSK - §4329</t>
  </si>
  <si>
    <t>Babybox pro odložené děti - §4329</t>
  </si>
  <si>
    <t>SONS ČR Nový Jičín - §4329**</t>
  </si>
  <si>
    <t>údaj v Kč</t>
  </si>
  <si>
    <t>zůstatek k 31.12.2015</t>
  </si>
  <si>
    <t>Pohyb finančních prostředků na účtech města v létech 2011 - 2015</t>
  </si>
  <si>
    <t>Rekapitulace finančních prostředků za rok 2015</t>
  </si>
  <si>
    <t>(od 1.1.2015 do 31.12.2015)</t>
  </si>
  <si>
    <t>stav k 1.1.2015</t>
  </si>
  <si>
    <t>celkový stav k 1.1.2015</t>
  </si>
  <si>
    <t>plus příjmy 2015</t>
  </si>
  <si>
    <t>mínus výdaje 2015</t>
  </si>
  <si>
    <t>celkový stav k 31.12.2015</t>
  </si>
  <si>
    <t>stav k 31.12.2015</t>
  </si>
  <si>
    <t>Příjmy za rok 2015</t>
  </si>
  <si>
    <t>Výdaje za rok 2015</t>
  </si>
  <si>
    <t>Splátky úvěru v roce 2015</t>
  </si>
  <si>
    <t>zůstatek úvěru k 31.12.2015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</si>
</sst>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#.##0.00,&quot;Kč&quot;"/>
    <numFmt numFmtId="167" formatCode="\+\,#,##0.00"/>
    <numFmt numFmtId="168" formatCode="0,00#,##0.00"/>
    <numFmt numFmtId="169" formatCode="##,###,##0.00"/>
    <numFmt numFmtId="170" formatCode="000,000.00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_K_č"/>
    <numFmt numFmtId="176" formatCode="#,##0\ &quot;Kč&quot;"/>
    <numFmt numFmtId="177" formatCode="#,##0.00\ &quot;Kč&quot;"/>
    <numFmt numFmtId="178" formatCode="#,##0\ _K_č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color indexed="20"/>
      <name val="Calibri"/>
      <family val="2"/>
    </font>
    <font>
      <sz val="16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i/>
      <sz val="20"/>
      <name val="Calibri"/>
      <family val="2"/>
    </font>
    <font>
      <sz val="7"/>
      <name val="Calibri"/>
      <family val="2"/>
    </font>
    <font>
      <i/>
      <sz val="7"/>
      <name val="Calibri"/>
      <family val="2"/>
    </font>
    <font>
      <i/>
      <sz val="10"/>
      <color indexed="12"/>
      <name val="Calibri"/>
      <family val="2"/>
    </font>
    <font>
      <sz val="8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20" fillId="16" borderId="1" applyNumberFormat="0" applyAlignment="0" applyProtection="0"/>
    <xf numFmtId="0" fontId="9" fillId="0" borderId="2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6" applyNumberFormat="0" applyAlignment="0" applyProtection="0"/>
    <xf numFmtId="0" fontId="10" fillId="15" borderId="0" applyNumberFormat="0" applyBorder="0" applyAlignment="0" applyProtection="0"/>
    <xf numFmtId="0" fontId="19" fillId="7" borderId="1" applyNumberFormat="0" applyAlignment="0" applyProtection="0"/>
    <xf numFmtId="0" fontId="11" fillId="17" borderId="6" applyNumberFormat="0" applyAlignment="0" applyProtection="0"/>
    <xf numFmtId="0" fontId="17" fillId="0" borderId="7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21" fillId="16" borderId="9" applyNumberForma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9" fillId="7" borderId="1" applyNumberFormat="0" applyAlignment="0" applyProtection="0"/>
    <xf numFmtId="0" fontId="20" fillId="16" borderId="1" applyNumberFormat="0" applyAlignment="0" applyProtection="0"/>
    <xf numFmtId="0" fontId="21" fillId="16" borderId="9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5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5" fontId="27" fillId="0" borderId="10" xfId="0" applyNumberFormat="1" applyFont="1" applyBorder="1" applyAlignment="1">
      <alignment/>
    </xf>
    <xf numFmtId="175" fontId="2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5" fillId="7" borderId="10" xfId="0" applyFont="1" applyFill="1" applyBorder="1" applyAlignment="1">
      <alignment horizontal="center" vertical="center" wrapText="1"/>
    </xf>
    <xf numFmtId="175" fontId="25" fillId="7" borderId="1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Alignment="1">
      <alignment/>
    </xf>
    <xf numFmtId="4" fontId="30" fillId="7" borderId="10" xfId="0" applyNumberFormat="1" applyFont="1" applyFill="1" applyBorder="1" applyAlignment="1">
      <alignment horizontal="center" vertical="center" wrapText="1"/>
    </xf>
    <xf numFmtId="175" fontId="30" fillId="7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4" fontId="31" fillId="0" borderId="0" xfId="0" applyNumberFormat="1" applyFont="1" applyFill="1" applyBorder="1" applyAlignment="1">
      <alignment horizont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175" fontId="31" fillId="0" borderId="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175" fontId="33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9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7" fillId="0" borderId="10" xfId="0" applyNumberFormat="1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 wrapText="1"/>
    </xf>
    <xf numFmtId="0" fontId="34" fillId="0" borderId="0" xfId="0" applyFont="1" applyAlignment="1">
      <alignment/>
    </xf>
    <xf numFmtId="4" fontId="23" fillId="7" borderId="10" xfId="0" applyNumberFormat="1" applyFont="1" applyFill="1" applyBorder="1" applyAlignment="1">
      <alignment horizontal="center" vertical="center" wrapText="1"/>
    </xf>
    <xf numFmtId="0" fontId="26" fillId="0" borderId="0" xfId="86" applyFont="1" applyFill="1" applyBorder="1" applyAlignment="1">
      <alignment horizontal="center" vertical="center"/>
      <protection/>
    </xf>
    <xf numFmtId="0" fontId="27" fillId="18" borderId="10" xfId="85" applyFont="1" applyFill="1" applyBorder="1" applyAlignment="1">
      <alignment horizontal="center" vertical="center" wrapText="1"/>
      <protection/>
    </xf>
    <xf numFmtId="0" fontId="27" fillId="0" borderId="10" xfId="85" applyFont="1" applyBorder="1" applyAlignment="1">
      <alignment horizontal="center" vertical="center"/>
      <protection/>
    </xf>
    <xf numFmtId="0" fontId="27" fillId="0" borderId="10" xfId="85" applyFont="1" applyFill="1" applyBorder="1" applyAlignment="1">
      <alignment horizontal="center" vertical="center" wrapText="1"/>
      <protection/>
    </xf>
    <xf numFmtId="0" fontId="27" fillId="0" borderId="10" xfId="85" applyFont="1" applyBorder="1" applyAlignment="1">
      <alignment horizontal="center" vertical="center" wrapText="1"/>
      <protection/>
    </xf>
    <xf numFmtId="4" fontId="27" fillId="0" borderId="10" xfId="85" applyNumberFormat="1" applyFont="1" applyBorder="1" applyAlignment="1">
      <alignment horizontal="center" vertical="center"/>
      <protection/>
    </xf>
    <xf numFmtId="0" fontId="25" fillId="18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4" fontId="25" fillId="7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16" borderId="10" xfId="0" applyNumberFormat="1" applyFont="1" applyFill="1" applyBorder="1" applyAlignment="1">
      <alignment horizontal="center" vertical="center" wrapText="1"/>
    </xf>
    <xf numFmtId="2" fontId="23" fillId="16" borderId="10" xfId="0" applyNumberFormat="1" applyFont="1" applyFill="1" applyBorder="1" applyAlignment="1">
      <alignment horizontal="center" vertical="center" wrapText="1"/>
    </xf>
    <xf numFmtId="2" fontId="23" fillId="16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30" fillId="7" borderId="10" xfId="85" applyNumberFormat="1" applyFont="1" applyFill="1" applyBorder="1" applyAlignment="1">
      <alignment horizontal="center" vertical="center"/>
      <protection/>
    </xf>
    <xf numFmtId="0" fontId="25" fillId="7" borderId="10" xfId="0" applyFont="1" applyFill="1" applyBorder="1" applyAlignment="1">
      <alignment horizontal="center"/>
    </xf>
    <xf numFmtId="0" fontId="25" fillId="7" borderId="10" xfId="0" applyFont="1" applyFill="1" applyBorder="1" applyAlignment="1">
      <alignment/>
    </xf>
    <xf numFmtId="4" fontId="25" fillId="7" borderId="10" xfId="0" applyNumberFormat="1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4" fontId="36" fillId="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4" fontId="23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7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30" fillId="7" borderId="10" xfId="0" applyNumberFormat="1" applyFont="1" applyFill="1" applyBorder="1" applyAlignment="1">
      <alignment horizontal="center" vertical="center" wrapText="1"/>
    </xf>
    <xf numFmtId="4" fontId="26" fillId="0" borderId="0" xfId="62" applyFont="1" applyAlignment="1">
      <alignment/>
    </xf>
    <xf numFmtId="0" fontId="39" fillId="0" borderId="0" xfId="0" applyFont="1" applyAlignment="1">
      <alignment/>
    </xf>
    <xf numFmtId="4" fontId="26" fillId="0" borderId="10" xfId="0" applyNumberFormat="1" applyFont="1" applyBorder="1" applyAlignment="1">
      <alignment horizontal="center"/>
    </xf>
    <xf numFmtId="4" fontId="40" fillId="7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26" fillId="0" borderId="0" xfId="87" applyFont="1">
      <alignment/>
      <protection/>
    </xf>
    <xf numFmtId="0" fontId="23" fillId="0" borderId="0" xfId="87" applyFont="1">
      <alignment/>
      <protection/>
    </xf>
    <xf numFmtId="0" fontId="36" fillId="18" borderId="10" xfId="87" applyFont="1" applyFill="1" applyBorder="1" applyAlignment="1">
      <alignment horizontal="center" vertical="center" wrapText="1"/>
      <protection/>
    </xf>
    <xf numFmtId="0" fontId="37" fillId="18" borderId="10" xfId="87" applyFont="1" applyFill="1" applyBorder="1" applyAlignment="1">
      <alignment horizontal="center" vertical="center" wrapText="1"/>
      <protection/>
    </xf>
    <xf numFmtId="0" fontId="34" fillId="0" borderId="10" xfId="87" applyFont="1" applyBorder="1" applyAlignment="1">
      <alignment horizontal="center" vertical="center" wrapText="1"/>
      <protection/>
    </xf>
    <xf numFmtId="4" fontId="23" fillId="0" borderId="10" xfId="87" applyNumberFormat="1" applyFont="1" applyBorder="1" applyAlignment="1">
      <alignment horizontal="center" vertical="center" wrapText="1"/>
      <protection/>
    </xf>
    <xf numFmtId="0" fontId="23" fillId="0" borderId="0" xfId="84" applyFont="1" applyAlignment="1">
      <alignment horizontal="left"/>
      <protection/>
    </xf>
    <xf numFmtId="0" fontId="23" fillId="0" borderId="0" xfId="84" applyFont="1">
      <alignment/>
      <protection/>
    </xf>
    <xf numFmtId="0" fontId="27" fillId="0" borderId="0" xfId="84" applyFont="1">
      <alignment/>
      <protection/>
    </xf>
    <xf numFmtId="0" fontId="27" fillId="0" borderId="0" xfId="87" applyFont="1">
      <alignment/>
      <protection/>
    </xf>
    <xf numFmtId="0" fontId="23" fillId="0" borderId="0" xfId="84" applyFont="1" applyAlignment="1">
      <alignment horizontal="right"/>
      <protection/>
    </xf>
    <xf numFmtId="0" fontId="27" fillId="0" borderId="0" xfId="84" applyFont="1" applyAlignment="1">
      <alignment horizontal="left"/>
      <protection/>
    </xf>
    <xf numFmtId="0" fontId="25" fillId="0" borderId="0" xfId="84" applyFont="1" applyAlignment="1">
      <alignment horizontal="right"/>
      <protection/>
    </xf>
    <xf numFmtId="0" fontId="34" fillId="0" borderId="0" xfId="84" applyFont="1">
      <alignment/>
      <protection/>
    </xf>
    <xf numFmtId="0" fontId="37" fillId="0" borderId="14" xfId="84" applyFont="1" applyBorder="1" applyAlignment="1">
      <alignment horizontal="left"/>
      <protection/>
    </xf>
    <xf numFmtId="0" fontId="37" fillId="0" borderId="15" xfId="87" applyFont="1" applyBorder="1">
      <alignment/>
      <protection/>
    </xf>
    <xf numFmtId="4" fontId="37" fillId="0" borderId="16" xfId="87" applyNumberFormat="1" applyFont="1" applyBorder="1">
      <alignment/>
      <protection/>
    </xf>
    <xf numFmtId="0" fontId="37" fillId="0" borderId="17" xfId="84" applyFont="1" applyBorder="1" applyAlignment="1">
      <alignment horizontal="left"/>
      <protection/>
    </xf>
    <xf numFmtId="0" fontId="37" fillId="0" borderId="0" xfId="87" applyFont="1" applyBorder="1">
      <alignment/>
      <protection/>
    </xf>
    <xf numFmtId="4" fontId="37" fillId="0" borderId="18" xfId="87" applyNumberFormat="1" applyFont="1" applyBorder="1">
      <alignment/>
      <protection/>
    </xf>
    <xf numFmtId="8" fontId="36" fillId="0" borderId="0" xfId="87" applyNumberFormat="1" applyFont="1" applyBorder="1">
      <alignment/>
      <protection/>
    </xf>
    <xf numFmtId="0" fontId="25" fillId="18" borderId="12" xfId="84" applyFont="1" applyFill="1" applyBorder="1" applyAlignment="1">
      <alignment horizontal="left"/>
      <protection/>
    </xf>
    <xf numFmtId="0" fontId="25" fillId="18" borderId="13" xfId="87" applyFont="1" applyFill="1" applyBorder="1">
      <alignment/>
      <protection/>
    </xf>
    <xf numFmtId="4" fontId="25" fillId="18" borderId="19" xfId="87" applyNumberFormat="1" applyFont="1" applyFill="1" applyBorder="1">
      <alignment/>
      <protection/>
    </xf>
    <xf numFmtId="0" fontId="27" fillId="18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4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4" fontId="27" fillId="1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1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/>
    </xf>
    <xf numFmtId="0" fontId="30" fillId="7" borderId="10" xfId="0" applyFont="1" applyFill="1" applyBorder="1" applyAlignment="1">
      <alignment horizontal="center" vertical="center" wrapText="1"/>
    </xf>
    <xf numFmtId="2" fontId="43" fillId="16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Border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4" fontId="27" fillId="5" borderId="10" xfId="0" applyNumberFormat="1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2" fontId="25" fillId="5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0" fillId="18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/>
    </xf>
    <xf numFmtId="4" fontId="34" fillId="0" borderId="10" xfId="0" applyNumberFormat="1" applyFont="1" applyBorder="1" applyAlignment="1">
      <alignment horizontal="right"/>
    </xf>
    <xf numFmtId="0" fontId="34" fillId="0" borderId="10" xfId="0" applyFont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30" fillId="18" borderId="10" xfId="0" applyFont="1" applyFill="1" applyBorder="1" applyAlignment="1">
      <alignment/>
    </xf>
    <xf numFmtId="4" fontId="30" fillId="18" borderId="1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4" fontId="30" fillId="18" borderId="10" xfId="0" applyNumberFormat="1" applyFont="1" applyFill="1" applyBorder="1" applyAlignment="1">
      <alignment horizontal="right"/>
    </xf>
    <xf numFmtId="0" fontId="30" fillId="18" borderId="10" xfId="0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right" vertical="center" wrapText="1"/>
    </xf>
    <xf numFmtId="0" fontId="27" fillId="5" borderId="10" xfId="0" applyFont="1" applyFill="1" applyBorder="1" applyAlignment="1">
      <alignment wrapText="1"/>
    </xf>
    <xf numFmtId="4" fontId="27" fillId="5" borderId="10" xfId="0" applyNumberFormat="1" applyFont="1" applyFill="1" applyBorder="1" applyAlignment="1">
      <alignment horizontal="right"/>
    </xf>
    <xf numFmtId="4" fontId="30" fillId="18" borderId="10" xfId="0" applyNumberFormat="1" applyFont="1" applyFill="1" applyBorder="1" applyAlignment="1">
      <alignment/>
    </xf>
    <xf numFmtId="0" fontId="30" fillId="18" borderId="10" xfId="0" applyNumberFormat="1" applyFont="1" applyFill="1" applyBorder="1" applyAlignment="1">
      <alignment horizontal="right"/>
    </xf>
    <xf numFmtId="0" fontId="30" fillId="18" borderId="10" xfId="0" applyFont="1" applyFill="1" applyBorder="1" applyAlignment="1">
      <alignment horizontal="right"/>
    </xf>
    <xf numFmtId="0" fontId="27" fillId="7" borderId="10" xfId="0" applyFont="1" applyFill="1" applyBorder="1" applyAlignment="1">
      <alignment horizontal="left"/>
    </xf>
    <xf numFmtId="4" fontId="27" fillId="7" borderId="10" xfId="0" applyNumberFormat="1" applyFont="1" applyFill="1" applyBorder="1" applyAlignment="1">
      <alignment horizontal="right"/>
    </xf>
    <xf numFmtId="0" fontId="27" fillId="7" borderId="10" xfId="0" applyFont="1" applyFill="1" applyBorder="1" applyAlignment="1">
      <alignment/>
    </xf>
    <xf numFmtId="0" fontId="26" fillId="0" borderId="0" xfId="86" applyFont="1" applyFill="1" applyBorder="1" applyAlignment="1">
      <alignment horizontal="left" vertical="center"/>
      <protection/>
    </xf>
    <xf numFmtId="0" fontId="30" fillId="7" borderId="10" xfId="85" applyFont="1" applyFill="1" applyBorder="1" applyAlignment="1">
      <alignment horizontal="center" vertical="center"/>
      <protection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čárky_List1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16.6.Zadluženost města" xfId="84"/>
    <cellStyle name="normální_16.7. Dotace na MPR" xfId="85"/>
    <cellStyle name="normální_Dotace na MPR" xfId="86"/>
    <cellStyle name="normální_List1" xfId="87"/>
    <cellStyle name="Note" xfId="88"/>
    <cellStyle name="Output" xfId="89"/>
    <cellStyle name="Poznámka" xfId="90"/>
    <cellStyle name="Percent" xfId="91"/>
    <cellStyle name="Propojená buňka" xfId="92"/>
    <cellStyle name="Followed Hyperlink" xfId="93"/>
    <cellStyle name="Správně" xfId="94"/>
    <cellStyle name="Text upozornění" xfId="95"/>
    <cellStyle name="Title" xfId="96"/>
    <cellStyle name="Total" xfId="97"/>
    <cellStyle name="Vstup" xfId="98"/>
    <cellStyle name="Výpočet" xfId="99"/>
    <cellStyle name="Výstup" xfId="100"/>
    <cellStyle name="Vysvětlující text" xfId="101"/>
    <cellStyle name="Warning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7"/>
  <sheetViews>
    <sheetView workbookViewId="0" topLeftCell="A22">
      <selection activeCell="A35" sqref="A35"/>
    </sheetView>
  </sheetViews>
  <sheetFormatPr defaultColWidth="9.140625" defaultRowHeight="12.75"/>
  <cols>
    <col min="1" max="1" width="23.140625" style="0" customWidth="1"/>
    <col min="2" max="2" width="13.7109375" style="0" bestFit="1" customWidth="1"/>
    <col min="3" max="4" width="12.57421875" style="0" bestFit="1" customWidth="1"/>
    <col min="5" max="5" width="13.7109375" style="0" bestFit="1" customWidth="1"/>
    <col min="6" max="6" width="11.140625" style="0" bestFit="1" customWidth="1"/>
    <col min="7" max="7" width="13.7109375" style="0" bestFit="1" customWidth="1"/>
    <col min="8" max="8" width="12.57421875" style="0" bestFit="1" customWidth="1"/>
    <col min="9" max="9" width="13.7109375" style="0" bestFit="1" customWidth="1"/>
  </cols>
  <sheetData>
    <row r="1" spans="1:10" ht="12.75">
      <c r="A1" s="2" t="s">
        <v>24</v>
      </c>
      <c r="B1" s="3"/>
      <c r="C1" s="3"/>
      <c r="D1" s="3"/>
      <c r="E1" s="3"/>
      <c r="F1" s="3"/>
      <c r="G1" s="3"/>
      <c r="H1" s="2"/>
      <c r="I1" s="2"/>
      <c r="J1" s="2"/>
    </row>
    <row r="2" spans="1:10" ht="12.7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5" t="s">
        <v>251</v>
      </c>
      <c r="B3" s="3"/>
      <c r="C3" s="3"/>
      <c r="D3" s="3"/>
      <c r="E3" s="3"/>
      <c r="F3" s="3"/>
      <c r="G3" s="3"/>
      <c r="H3" s="2"/>
      <c r="I3" s="2"/>
      <c r="J3" s="2"/>
    </row>
    <row r="4" spans="1:10" ht="12.75">
      <c r="A4" s="6" t="s">
        <v>82</v>
      </c>
      <c r="B4" s="7"/>
      <c r="C4" s="7"/>
      <c r="D4" s="7"/>
      <c r="E4" s="7"/>
      <c r="F4" s="7"/>
      <c r="G4" s="7"/>
      <c r="H4" s="7"/>
      <c r="I4" s="7"/>
      <c r="J4" s="2"/>
    </row>
    <row r="5" spans="1:10" ht="38.25">
      <c r="A5" s="8" t="s">
        <v>13</v>
      </c>
      <c r="B5" s="8" t="s">
        <v>83</v>
      </c>
      <c r="C5" s="8" t="s">
        <v>84</v>
      </c>
      <c r="D5" s="8" t="s">
        <v>85</v>
      </c>
      <c r="E5" s="8" t="s">
        <v>86</v>
      </c>
      <c r="F5" s="8" t="s">
        <v>87</v>
      </c>
      <c r="G5" s="8" t="s">
        <v>88</v>
      </c>
      <c r="H5" s="8" t="s">
        <v>89</v>
      </c>
      <c r="I5" s="8" t="s">
        <v>90</v>
      </c>
      <c r="J5" s="2"/>
    </row>
    <row r="6" spans="1:10" ht="12.75">
      <c r="A6" s="9" t="s">
        <v>91</v>
      </c>
      <c r="B6" s="8">
        <v>1111</v>
      </c>
      <c r="C6" s="8">
        <v>1112</v>
      </c>
      <c r="D6" s="8">
        <v>1113</v>
      </c>
      <c r="E6" s="8">
        <v>1121</v>
      </c>
      <c r="F6" s="8">
        <v>1122</v>
      </c>
      <c r="G6" s="8">
        <v>1211</v>
      </c>
      <c r="H6" s="8">
        <v>1511</v>
      </c>
      <c r="I6" s="9"/>
      <c r="J6" s="10"/>
    </row>
    <row r="7" spans="1:10" ht="12.75">
      <c r="A7" s="8" t="s">
        <v>92</v>
      </c>
      <c r="B7" s="11">
        <v>1853870.89</v>
      </c>
      <c r="C7" s="11">
        <v>72667.01</v>
      </c>
      <c r="D7" s="11">
        <v>187818.47</v>
      </c>
      <c r="E7" s="11">
        <v>590305.25</v>
      </c>
      <c r="F7" s="11"/>
      <c r="G7" s="11">
        <v>3251416.84</v>
      </c>
      <c r="H7" s="11">
        <v>13237.91</v>
      </c>
      <c r="I7" s="148">
        <v>5969316.37</v>
      </c>
      <c r="J7" s="2"/>
    </row>
    <row r="8" spans="1:10" ht="12.75">
      <c r="A8" s="8" t="s">
        <v>93</v>
      </c>
      <c r="B8" s="11">
        <v>1602821.49</v>
      </c>
      <c r="C8" s="11"/>
      <c r="D8" s="11">
        <v>280413.2</v>
      </c>
      <c r="E8" s="11">
        <v>150389.7</v>
      </c>
      <c r="F8" s="11"/>
      <c r="G8" s="11">
        <v>4805700.01</v>
      </c>
      <c r="H8" s="11">
        <v>13019.62</v>
      </c>
      <c r="I8" s="148">
        <v>6852344.02</v>
      </c>
      <c r="J8" s="2"/>
    </row>
    <row r="9" spans="1:10" ht="13.5" customHeight="1">
      <c r="A9" s="8" t="s">
        <v>94</v>
      </c>
      <c r="B9" s="11">
        <v>1353928.01</v>
      </c>
      <c r="C9" s="11">
        <v>36803.04</v>
      </c>
      <c r="D9" s="11">
        <v>116560.57</v>
      </c>
      <c r="E9" s="11">
        <v>1878712.58</v>
      </c>
      <c r="F9" s="11"/>
      <c r="G9" s="11">
        <v>1453642.26</v>
      </c>
      <c r="H9" s="11">
        <v>9561.48</v>
      </c>
      <c r="I9" s="148">
        <v>4849207.94</v>
      </c>
      <c r="J9" s="13"/>
    </row>
    <row r="10" spans="1:10" ht="14.25" customHeight="1">
      <c r="A10" s="8" t="s">
        <v>95</v>
      </c>
      <c r="B10" s="11">
        <v>1171935.61</v>
      </c>
      <c r="C10" s="11"/>
      <c r="D10" s="11">
        <v>136128.55</v>
      </c>
      <c r="E10" s="11">
        <v>2523087</v>
      </c>
      <c r="F10" s="11"/>
      <c r="G10" s="11">
        <v>2549951.8</v>
      </c>
      <c r="H10" s="11">
        <v>9500.53</v>
      </c>
      <c r="I10" s="148">
        <v>6390603.49</v>
      </c>
      <c r="J10" s="13"/>
    </row>
    <row r="11" spans="1:10" ht="12.75">
      <c r="A11" s="8" t="s">
        <v>96</v>
      </c>
      <c r="B11" s="11">
        <v>1121936.11</v>
      </c>
      <c r="C11" s="11"/>
      <c r="D11" s="11">
        <v>152974.23</v>
      </c>
      <c r="E11" s="11">
        <v>31138.8</v>
      </c>
      <c r="F11" s="11"/>
      <c r="G11" s="11">
        <v>3993925.32</v>
      </c>
      <c r="H11" s="11">
        <v>6990.75</v>
      </c>
      <c r="I11" s="148">
        <v>5306965.21</v>
      </c>
      <c r="J11" s="2"/>
    </row>
    <row r="12" spans="1:10" ht="12.75">
      <c r="A12" s="8" t="s">
        <v>97</v>
      </c>
      <c r="B12" s="11">
        <v>1261801.32</v>
      </c>
      <c r="C12" s="11"/>
      <c r="D12" s="11">
        <v>165182.35</v>
      </c>
      <c r="E12" s="11">
        <v>3138073.99</v>
      </c>
      <c r="F12" s="11"/>
      <c r="G12" s="11">
        <v>2045694.39</v>
      </c>
      <c r="H12" s="11">
        <v>2450027.22</v>
      </c>
      <c r="I12" s="148">
        <v>9060779.27</v>
      </c>
      <c r="J12" s="2"/>
    </row>
    <row r="13" spans="1:10" ht="12.75">
      <c r="A13" s="8" t="s">
        <v>98</v>
      </c>
      <c r="B13" s="11">
        <v>1781171.41</v>
      </c>
      <c r="C13" s="11">
        <v>6547.54</v>
      </c>
      <c r="D13" s="11">
        <v>223284.12</v>
      </c>
      <c r="E13" s="11">
        <v>4467546.45</v>
      </c>
      <c r="F13" s="11"/>
      <c r="G13" s="11">
        <v>3061110.04</v>
      </c>
      <c r="H13" s="11">
        <v>43304.72</v>
      </c>
      <c r="I13" s="148">
        <v>9582964.28</v>
      </c>
      <c r="J13" s="2"/>
    </row>
    <row r="14" spans="1:10" ht="12.75">
      <c r="A14" s="8" t="s">
        <v>99</v>
      </c>
      <c r="B14" s="11">
        <v>1620018.77</v>
      </c>
      <c r="C14" s="11">
        <v>500544.83</v>
      </c>
      <c r="D14" s="11">
        <v>208516.94</v>
      </c>
      <c r="E14" s="11"/>
      <c r="F14" s="149">
        <v>501410</v>
      </c>
      <c r="G14" s="11">
        <v>4927198.17</v>
      </c>
      <c r="H14" s="11">
        <v>92632.86</v>
      </c>
      <c r="I14" s="148">
        <v>7850321.57</v>
      </c>
      <c r="J14" s="2"/>
    </row>
    <row r="15" spans="1:10" ht="12.75">
      <c r="A15" s="8" t="s">
        <v>100</v>
      </c>
      <c r="B15" s="11">
        <v>1538405.79</v>
      </c>
      <c r="C15" s="11">
        <v>93059.23</v>
      </c>
      <c r="D15" s="11">
        <v>213419.13</v>
      </c>
      <c r="E15" s="11">
        <v>2933799.84</v>
      </c>
      <c r="F15" s="11">
        <v>190000</v>
      </c>
      <c r="G15" s="11">
        <v>2703534.12</v>
      </c>
      <c r="H15" s="11">
        <v>75598.78</v>
      </c>
      <c r="I15" s="148">
        <v>7747816.890000001</v>
      </c>
      <c r="J15" s="2"/>
    </row>
    <row r="16" spans="1:10" ht="12.75">
      <c r="A16" s="8" t="s">
        <v>101</v>
      </c>
      <c r="B16" s="11">
        <v>1623110.93</v>
      </c>
      <c r="C16" s="11">
        <v>212544.14</v>
      </c>
      <c r="D16" s="11">
        <v>176042.82</v>
      </c>
      <c r="E16" s="11">
        <v>778041.08</v>
      </c>
      <c r="F16" s="11"/>
      <c r="G16" s="11">
        <v>2679797.09</v>
      </c>
      <c r="H16" s="11">
        <v>144276.4</v>
      </c>
      <c r="I16" s="148">
        <v>5613812.46</v>
      </c>
      <c r="J16" s="2"/>
    </row>
    <row r="17" spans="1:10" ht="12.75">
      <c r="A17" s="8" t="s">
        <v>102</v>
      </c>
      <c r="B17" s="11">
        <v>1577277.43</v>
      </c>
      <c r="C17" s="11">
        <v>24528.3</v>
      </c>
      <c r="D17" s="11">
        <v>169265.43</v>
      </c>
      <c r="E17" s="11">
        <v>110842.19</v>
      </c>
      <c r="F17" s="11"/>
      <c r="G17" s="11">
        <v>5057587.63</v>
      </c>
      <c r="H17" s="11">
        <v>221665.22</v>
      </c>
      <c r="I17" s="148">
        <v>7161166.199999999</v>
      </c>
      <c r="J17" s="2"/>
    </row>
    <row r="18" spans="1:10" ht="12.75">
      <c r="A18" s="8" t="s">
        <v>103</v>
      </c>
      <c r="B18" s="11">
        <v>2066461.65</v>
      </c>
      <c r="C18" s="11">
        <v>454289.61</v>
      </c>
      <c r="D18" s="11">
        <v>165993.41</v>
      </c>
      <c r="E18" s="11">
        <v>3577690.67</v>
      </c>
      <c r="F18" s="11"/>
      <c r="G18" s="11">
        <v>3443352.39</v>
      </c>
      <c r="H18" s="11">
        <v>493831.12</v>
      </c>
      <c r="I18" s="148">
        <v>10201618.85</v>
      </c>
      <c r="J18" s="2"/>
    </row>
    <row r="19" spans="1:10" ht="12.75">
      <c r="A19" s="14" t="s">
        <v>14</v>
      </c>
      <c r="B19" s="15">
        <f>SUM(B7:B18)</f>
        <v>18572739.409999996</v>
      </c>
      <c r="C19" s="15">
        <f aca="true" t="shared" si="0" ref="C19:H19">SUM(C7:C18)</f>
        <v>1400983.7000000002</v>
      </c>
      <c r="D19" s="15">
        <f t="shared" si="0"/>
        <v>2195599.22</v>
      </c>
      <c r="E19" s="15">
        <f t="shared" si="0"/>
        <v>20179627.549999997</v>
      </c>
      <c r="F19" s="15">
        <f t="shared" si="0"/>
        <v>691410</v>
      </c>
      <c r="G19" s="15">
        <f t="shared" si="0"/>
        <v>39972910.06</v>
      </c>
      <c r="H19" s="15">
        <f t="shared" si="0"/>
        <v>3573646.6100000003</v>
      </c>
      <c r="I19" s="15">
        <f>SUM(I7:I18)</f>
        <v>86586916.55</v>
      </c>
      <c r="J19" s="16"/>
    </row>
    <row r="20" spans="1:10" ht="12.75">
      <c r="A20" s="14" t="s">
        <v>252</v>
      </c>
      <c r="B20" s="17">
        <v>18025000</v>
      </c>
      <c r="C20" s="17">
        <v>1000000</v>
      </c>
      <c r="D20" s="17">
        <v>2000000</v>
      </c>
      <c r="E20" s="17">
        <v>18500000</v>
      </c>
      <c r="F20" s="17">
        <v>691000</v>
      </c>
      <c r="G20" s="17">
        <v>37390000</v>
      </c>
      <c r="H20" s="17">
        <v>3300000</v>
      </c>
      <c r="I20" s="18">
        <f>SUM(B20:H20)</f>
        <v>80906000</v>
      </c>
      <c r="J20" s="6"/>
    </row>
    <row r="21" spans="1:10" ht="12.75">
      <c r="A21" s="19"/>
      <c r="B21" s="20"/>
      <c r="C21" s="20"/>
      <c r="D21" s="20"/>
      <c r="E21" s="20"/>
      <c r="F21" s="20"/>
      <c r="G21" s="20"/>
      <c r="H21" s="20"/>
      <c r="I21" s="20"/>
      <c r="J21" s="21"/>
    </row>
    <row r="22" spans="1:10" s="2" customFormat="1" ht="12.75">
      <c r="A22" s="14" t="s">
        <v>25</v>
      </c>
      <c r="B22" s="39">
        <f>SUM(B19/B20)*100</f>
        <v>103.03877619972259</v>
      </c>
      <c r="C22" s="39">
        <f aca="true" t="shared" si="1" ref="C22:I22">SUM(C19/C20)*100</f>
        <v>140.09837000000002</v>
      </c>
      <c r="D22" s="39">
        <f t="shared" si="1"/>
        <v>109.779961</v>
      </c>
      <c r="E22" s="39">
        <f t="shared" si="1"/>
        <v>109.07906783783783</v>
      </c>
      <c r="F22" s="39">
        <f t="shared" si="1"/>
        <v>100.05933429811866</v>
      </c>
      <c r="G22" s="39">
        <f t="shared" si="1"/>
        <v>106.90802369617545</v>
      </c>
      <c r="H22" s="39">
        <f t="shared" si="1"/>
        <v>108.29232151515154</v>
      </c>
      <c r="I22" s="39">
        <f t="shared" si="1"/>
        <v>107.02162577559142</v>
      </c>
      <c r="J22" s="21"/>
    </row>
    <row r="23" spans="1:10" ht="12.75">
      <c r="A23" s="23"/>
      <c r="B23" s="24"/>
      <c r="C23" s="24"/>
      <c r="D23" s="24"/>
      <c r="E23" s="24"/>
      <c r="F23" s="24"/>
      <c r="G23" s="24"/>
      <c r="H23" s="24"/>
      <c r="I23" s="25"/>
      <c r="J23" s="22"/>
    </row>
    <row r="24" spans="1:10" ht="12.75">
      <c r="A24" s="26"/>
      <c r="B24" s="27"/>
      <c r="C24" s="28"/>
      <c r="D24" s="24"/>
      <c r="E24" s="24"/>
      <c r="F24" s="24"/>
      <c r="G24" s="24"/>
      <c r="H24" s="24"/>
      <c r="I24" s="25"/>
      <c r="J24" s="22"/>
    </row>
    <row r="25" spans="1:10" ht="12.75">
      <c r="A25" s="26"/>
      <c r="B25" s="27"/>
      <c r="C25" s="28"/>
      <c r="D25" s="24"/>
      <c r="E25" s="24"/>
      <c r="F25" s="24"/>
      <c r="G25" s="24"/>
      <c r="H25" s="24"/>
      <c r="I25" s="25"/>
      <c r="J25" s="22"/>
    </row>
    <row r="26" spans="1:10" ht="12.75">
      <c r="A26" s="26"/>
      <c r="B26" s="27"/>
      <c r="C26" s="28"/>
      <c r="D26" s="24"/>
      <c r="E26" s="24"/>
      <c r="F26" s="24"/>
      <c r="G26" s="24"/>
      <c r="H26" s="24"/>
      <c r="I26" s="25"/>
      <c r="J26" s="22"/>
    </row>
    <row r="27" spans="1:10" ht="12.75">
      <c r="A27" s="26"/>
      <c r="B27" s="27"/>
      <c r="C27" s="28"/>
      <c r="D27" s="24"/>
      <c r="E27" s="24"/>
      <c r="F27" s="24"/>
      <c r="G27" s="24"/>
      <c r="H27" s="24"/>
      <c r="I27" s="25"/>
      <c r="J27" s="22"/>
    </row>
    <row r="28" spans="1:10" ht="12.75">
      <c r="A28" s="26"/>
      <c r="B28" s="27"/>
      <c r="C28" s="28"/>
      <c r="D28" s="24"/>
      <c r="E28" s="24"/>
      <c r="F28" s="24"/>
      <c r="G28" s="24"/>
      <c r="H28" s="24"/>
      <c r="I28" s="25"/>
      <c r="J28" s="22"/>
    </row>
    <row r="29" spans="1:10" ht="12.75">
      <c r="A29" s="26"/>
      <c r="B29" s="27"/>
      <c r="C29" s="28"/>
      <c r="D29" s="24"/>
      <c r="E29" s="24"/>
      <c r="F29" s="24"/>
      <c r="G29" s="24"/>
      <c r="H29" s="24"/>
      <c r="I29" s="25"/>
      <c r="J29" s="22"/>
    </row>
    <row r="30" spans="1:10" ht="12.75">
      <c r="A30" s="29"/>
      <c r="B30" s="27"/>
      <c r="C30" s="30"/>
      <c r="D30" s="31"/>
      <c r="E30" s="31"/>
      <c r="F30" s="31"/>
      <c r="G30" s="31"/>
      <c r="H30" s="31"/>
      <c r="I30" s="32"/>
      <c r="J30" s="22"/>
    </row>
    <row r="31" spans="1:10" ht="12.75">
      <c r="A31" s="29"/>
      <c r="B31" s="27"/>
      <c r="C31" s="30"/>
      <c r="D31" s="31"/>
      <c r="E31" s="31"/>
      <c r="F31" s="31"/>
      <c r="G31" s="31"/>
      <c r="H31" s="31"/>
      <c r="I31" s="32"/>
      <c r="J31" s="22"/>
    </row>
    <row r="32" spans="1:10" ht="12.75">
      <c r="A32" s="2"/>
      <c r="B32" s="33"/>
      <c r="C32" s="34"/>
      <c r="D32" s="34"/>
      <c r="E32" s="34"/>
      <c r="F32" s="34"/>
      <c r="G32" s="34"/>
      <c r="H32" s="34"/>
      <c r="I32" s="2"/>
      <c r="J32" s="2"/>
    </row>
    <row r="33" spans="1:10" ht="12.75">
      <c r="A33" s="2"/>
      <c r="B33" s="33"/>
      <c r="C33" s="2"/>
      <c r="D33" s="2"/>
      <c r="E33" s="2"/>
      <c r="F33" s="2"/>
      <c r="G33" s="2"/>
      <c r="H33" s="2"/>
      <c r="I33" s="2"/>
      <c r="J33" s="2"/>
    </row>
    <row r="34" spans="1:10" ht="15.75">
      <c r="A34" s="5" t="s">
        <v>253</v>
      </c>
      <c r="B34" s="33"/>
      <c r="C34" s="2"/>
      <c r="D34" s="2"/>
      <c r="E34" s="2"/>
      <c r="F34" s="2"/>
      <c r="G34" s="2"/>
      <c r="H34" s="2"/>
      <c r="I34" s="2"/>
      <c r="J34" s="2"/>
    </row>
    <row r="35" spans="1:10" ht="12.75">
      <c r="A35" s="6" t="s">
        <v>82</v>
      </c>
      <c r="B35" s="33"/>
      <c r="C35" s="2"/>
      <c r="D35" s="2"/>
      <c r="E35" s="2"/>
      <c r="F35" s="2"/>
      <c r="G35" s="2"/>
      <c r="H35" s="2"/>
      <c r="I35" s="2"/>
      <c r="J35" s="2"/>
    </row>
    <row r="36" spans="1:10" ht="12.75">
      <c r="A36" s="8" t="s">
        <v>13</v>
      </c>
      <c r="B36" s="8" t="s">
        <v>22</v>
      </c>
      <c r="C36" s="8" t="s">
        <v>23</v>
      </c>
      <c r="D36" s="8" t="s">
        <v>119</v>
      </c>
      <c r="E36" s="2"/>
      <c r="F36" s="2"/>
      <c r="G36" s="2"/>
      <c r="H36" s="2"/>
      <c r="I36" s="35"/>
      <c r="J36" s="2"/>
    </row>
    <row r="37" spans="1:10" ht="12.75">
      <c r="A37" s="9" t="s">
        <v>91</v>
      </c>
      <c r="B37" s="8">
        <v>1351</v>
      </c>
      <c r="C37" s="8">
        <v>1355</v>
      </c>
      <c r="D37" s="8"/>
      <c r="E37" s="2"/>
      <c r="F37" s="2"/>
      <c r="G37" s="2"/>
      <c r="H37" s="2"/>
      <c r="I37" s="2"/>
      <c r="J37" s="2"/>
    </row>
    <row r="38" spans="1:4" ht="12.75">
      <c r="A38" s="8" t="s">
        <v>92</v>
      </c>
      <c r="B38" s="36">
        <v>2519.48</v>
      </c>
      <c r="C38" s="36">
        <v>21152.71</v>
      </c>
      <c r="D38" s="12">
        <f>SUM(B38:C38)</f>
        <v>23672.19</v>
      </c>
    </row>
    <row r="39" spans="1:4" ht="12.75">
      <c r="A39" s="8" t="s">
        <v>93</v>
      </c>
      <c r="B39" s="36">
        <v>9042.08</v>
      </c>
      <c r="C39" s="36">
        <v>145825.47</v>
      </c>
      <c r="D39" s="12">
        <f aca="true" t="shared" si="2" ref="D39:D49">SUM(B39:C39)</f>
        <v>154867.55</v>
      </c>
    </row>
    <row r="40" spans="1:4" ht="12.75">
      <c r="A40" s="8" t="s">
        <v>94</v>
      </c>
      <c r="B40" s="36">
        <v>78268.21</v>
      </c>
      <c r="C40" s="36">
        <v>669592.8</v>
      </c>
      <c r="D40" s="12">
        <f t="shared" si="2"/>
        <v>747861.01</v>
      </c>
    </row>
    <row r="41" spans="1:4" ht="12.75">
      <c r="A41" s="8" t="s">
        <v>95</v>
      </c>
      <c r="B41" s="36"/>
      <c r="C41" s="36">
        <v>715922.42</v>
      </c>
      <c r="D41" s="12">
        <f t="shared" si="2"/>
        <v>715922.42</v>
      </c>
    </row>
    <row r="42" spans="1:4" ht="12.75">
      <c r="A42" s="8" t="s">
        <v>96</v>
      </c>
      <c r="B42" s="36">
        <v>79882.25</v>
      </c>
      <c r="C42" s="36">
        <v>694653.25</v>
      </c>
      <c r="D42" s="12">
        <f t="shared" si="2"/>
        <v>774535.5</v>
      </c>
    </row>
    <row r="43" spans="1:4" ht="12.75">
      <c r="A43" s="8" t="s">
        <v>97</v>
      </c>
      <c r="B43" s="36">
        <v>900.65</v>
      </c>
      <c r="C43" s="36">
        <v>67975.26</v>
      </c>
      <c r="D43" s="12">
        <f t="shared" si="2"/>
        <v>68875.90999999999</v>
      </c>
    </row>
    <row r="44" spans="1:4" ht="12.75">
      <c r="A44" s="8" t="s">
        <v>98</v>
      </c>
      <c r="B44" s="36">
        <v>119528.15</v>
      </c>
      <c r="C44" s="36"/>
      <c r="D44" s="12">
        <f t="shared" si="2"/>
        <v>119528.15</v>
      </c>
    </row>
    <row r="45" spans="1:4" ht="12.75">
      <c r="A45" s="8" t="s">
        <v>99</v>
      </c>
      <c r="B45" s="36">
        <v>86121.08</v>
      </c>
      <c r="C45" s="36">
        <v>975465.38</v>
      </c>
      <c r="D45" s="12">
        <f t="shared" si="2"/>
        <v>1061586.46</v>
      </c>
    </row>
    <row r="46" spans="1:4" ht="12.75">
      <c r="A46" s="8" t="s">
        <v>100</v>
      </c>
      <c r="B46" s="36">
        <v>750.91</v>
      </c>
      <c r="C46" s="36"/>
      <c r="D46" s="12">
        <f t="shared" si="2"/>
        <v>750.91</v>
      </c>
    </row>
    <row r="47" spans="1:4" ht="12.75">
      <c r="A47" s="8" t="s">
        <v>101</v>
      </c>
      <c r="B47" s="36"/>
      <c r="C47" s="36"/>
      <c r="D47" s="12">
        <f t="shared" si="2"/>
        <v>0</v>
      </c>
    </row>
    <row r="48" spans="1:4" ht="12.75">
      <c r="A48" s="8" t="s">
        <v>102</v>
      </c>
      <c r="B48" s="36">
        <v>78932.1</v>
      </c>
      <c r="C48" s="36">
        <v>1129523.36</v>
      </c>
      <c r="D48" s="12">
        <f t="shared" si="2"/>
        <v>1208455.4600000002</v>
      </c>
    </row>
    <row r="49" spans="1:4" ht="12.75">
      <c r="A49" s="8" t="s">
        <v>103</v>
      </c>
      <c r="B49" s="36">
        <v>8009.52</v>
      </c>
      <c r="C49" s="36">
        <v>93815.91</v>
      </c>
      <c r="D49" s="12">
        <f t="shared" si="2"/>
        <v>101825.43000000001</v>
      </c>
    </row>
    <row r="50" spans="1:4" ht="12.75">
      <c r="A50" s="14" t="s">
        <v>20</v>
      </c>
      <c r="B50" s="15">
        <f>SUM(B38:B49)</f>
        <v>463954.43000000005</v>
      </c>
      <c r="C50" s="15">
        <f>SUM(C38:C49)</f>
        <v>4513926.56</v>
      </c>
      <c r="D50" s="15">
        <f>SUM(D38:D49)</f>
        <v>4977880.99</v>
      </c>
    </row>
    <row r="51" spans="1:4" ht="12.75">
      <c r="A51" s="14" t="s">
        <v>21</v>
      </c>
      <c r="B51" s="17">
        <v>380000</v>
      </c>
      <c r="C51" s="17">
        <v>3500000</v>
      </c>
      <c r="D51" s="18">
        <f>SUM(B51:C51)</f>
        <v>3880000</v>
      </c>
    </row>
    <row r="53" spans="1:4" ht="12.75">
      <c r="A53" s="14" t="s">
        <v>25</v>
      </c>
      <c r="B53" s="39">
        <f>SUM(B50/B51)*100</f>
        <v>122.0932710526316</v>
      </c>
      <c r="C53" s="39">
        <f>SUM(C50/C51)*100</f>
        <v>128.96933028571428</v>
      </c>
      <c r="D53" s="39">
        <f>SUM(D50/D51)*100</f>
        <v>128.2959018041237</v>
      </c>
    </row>
    <row r="55" spans="1:4" ht="12.75">
      <c r="A55" s="26"/>
      <c r="B55" s="27"/>
      <c r="C55" s="28"/>
      <c r="D55" s="2"/>
    </row>
    <row r="56" spans="1:4" ht="12.75">
      <c r="A56" s="37"/>
      <c r="B56" s="27"/>
      <c r="C56" s="30"/>
      <c r="D56" s="2"/>
    </row>
    <row r="57" spans="1:4" ht="12.75">
      <c r="A57" s="38"/>
      <c r="B57" s="38"/>
      <c r="C57" s="38"/>
      <c r="D57" s="38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6.7109375" style="2" customWidth="1"/>
    <col min="2" max="2" width="13.140625" style="2" customWidth="1"/>
    <col min="3" max="3" width="12.140625" style="2" customWidth="1"/>
    <col min="4" max="4" width="13.00390625" style="2" customWidth="1"/>
    <col min="5" max="6" width="12.8515625" style="2" customWidth="1"/>
    <col min="7" max="7" width="12.421875" style="2" customWidth="1"/>
    <col min="8" max="9" width="12.8515625" style="2" customWidth="1"/>
    <col min="10" max="16384" width="9.140625" style="2" customWidth="1"/>
  </cols>
  <sheetData>
    <row r="1" ht="12.75">
      <c r="A1" s="2" t="s">
        <v>53</v>
      </c>
    </row>
    <row r="3" spans="1:7" ht="15.75">
      <c r="A3" s="106" t="s">
        <v>52</v>
      </c>
      <c r="B3" s="106"/>
      <c r="C3" s="107"/>
      <c r="D3" s="107"/>
      <c r="E3" s="107"/>
      <c r="F3" s="107"/>
      <c r="G3" s="107"/>
    </row>
    <row r="4" spans="1:7" ht="15.75">
      <c r="A4" s="6" t="s">
        <v>82</v>
      </c>
      <c r="B4" s="106"/>
      <c r="C4" s="107"/>
      <c r="D4" s="107"/>
      <c r="E4" s="107"/>
      <c r="F4" s="107"/>
      <c r="G4" s="107"/>
    </row>
    <row r="5" spans="1:9" ht="12.75">
      <c r="A5" s="108" t="s">
        <v>174</v>
      </c>
      <c r="B5" s="109"/>
      <c r="C5" s="108">
        <v>2009</v>
      </c>
      <c r="D5" s="108">
        <v>2010</v>
      </c>
      <c r="E5" s="108">
        <v>2011</v>
      </c>
      <c r="F5" s="108">
        <v>2012</v>
      </c>
      <c r="G5" s="108">
        <v>2013</v>
      </c>
      <c r="H5" s="108">
        <v>2014</v>
      </c>
      <c r="I5" s="108">
        <v>2015</v>
      </c>
    </row>
    <row r="6" spans="1:9" ht="22.5">
      <c r="A6" s="109" t="s">
        <v>70</v>
      </c>
      <c r="B6" s="110" t="s">
        <v>173</v>
      </c>
      <c r="C6" s="111">
        <v>9187500</v>
      </c>
      <c r="D6" s="111">
        <v>17875000</v>
      </c>
      <c r="E6" s="111">
        <v>16017045</v>
      </c>
      <c r="F6" s="111">
        <v>29642682.22</v>
      </c>
      <c r="G6" s="111">
        <v>25638150.22</v>
      </c>
      <c r="H6" s="111">
        <v>21633618.22</v>
      </c>
      <c r="I6" s="111">
        <v>17629086.22</v>
      </c>
    </row>
    <row r="7" spans="1:7" ht="12.75">
      <c r="A7" s="107"/>
      <c r="B7" s="107"/>
      <c r="C7" s="107"/>
      <c r="D7" s="107"/>
      <c r="E7" s="107"/>
      <c r="F7" s="107"/>
      <c r="G7" s="107"/>
    </row>
    <row r="8" spans="1:7" ht="12.75">
      <c r="A8" s="107" t="s">
        <v>72</v>
      </c>
      <c r="B8" s="107"/>
      <c r="C8" s="107"/>
      <c r="D8" s="107"/>
      <c r="E8" s="107"/>
      <c r="F8" s="107"/>
      <c r="G8" s="107"/>
    </row>
    <row r="9" spans="1:7" ht="12.75">
      <c r="A9" s="107"/>
      <c r="B9" s="107"/>
      <c r="C9" s="107"/>
      <c r="D9" s="107"/>
      <c r="E9" s="107"/>
      <c r="F9" s="107"/>
      <c r="G9" s="107"/>
    </row>
    <row r="10" spans="1:7" ht="12.75">
      <c r="A10" s="112" t="s">
        <v>68</v>
      </c>
      <c r="B10" s="113"/>
      <c r="C10" s="107"/>
      <c r="D10" s="114" t="s">
        <v>55</v>
      </c>
      <c r="E10" s="115"/>
      <c r="F10" s="115"/>
      <c r="G10" s="115"/>
    </row>
    <row r="11" spans="1:7" ht="12.75">
      <c r="A11" s="116"/>
      <c r="B11" s="113"/>
      <c r="C11" s="107"/>
      <c r="D11" s="114" t="s">
        <v>56</v>
      </c>
      <c r="E11" s="115"/>
      <c r="F11" s="115"/>
      <c r="G11" s="115"/>
    </row>
    <row r="12" spans="1:7" ht="12.75">
      <c r="A12" s="116"/>
      <c r="B12" s="113"/>
      <c r="C12" s="107"/>
      <c r="D12" s="114" t="s">
        <v>57</v>
      </c>
      <c r="E12" s="115"/>
      <c r="F12" s="115"/>
      <c r="G12" s="115"/>
    </row>
    <row r="13" spans="1:7" ht="12.75">
      <c r="A13" s="116"/>
      <c r="B13" s="113"/>
      <c r="C13" s="107"/>
      <c r="D13" s="114" t="s">
        <v>58</v>
      </c>
      <c r="E13" s="115"/>
      <c r="F13" s="115"/>
      <c r="G13" s="115"/>
    </row>
    <row r="14" spans="1:7" ht="12.75">
      <c r="A14" s="113"/>
      <c r="B14" s="112"/>
      <c r="C14" s="107"/>
      <c r="D14" s="117" t="s">
        <v>62</v>
      </c>
      <c r="E14" s="115"/>
      <c r="F14" s="115"/>
      <c r="G14" s="115"/>
    </row>
    <row r="15" spans="1:7" ht="12.75">
      <c r="A15" s="113"/>
      <c r="B15" s="112"/>
      <c r="C15" s="107"/>
      <c r="D15" s="117"/>
      <c r="E15" s="115"/>
      <c r="F15" s="115"/>
      <c r="G15" s="115"/>
    </row>
    <row r="16" spans="1:7" ht="12.75">
      <c r="A16" s="118"/>
      <c r="B16" s="113"/>
      <c r="C16" s="107"/>
      <c r="D16" s="114"/>
      <c r="E16" s="115"/>
      <c r="F16" s="115"/>
      <c r="G16" s="115"/>
    </row>
    <row r="17" spans="1:7" ht="12.75">
      <c r="A17" s="112" t="s">
        <v>69</v>
      </c>
      <c r="B17" s="113"/>
      <c r="C17" s="107"/>
      <c r="D17" s="114" t="s">
        <v>55</v>
      </c>
      <c r="E17" s="115"/>
      <c r="F17" s="115"/>
      <c r="G17" s="115"/>
    </row>
    <row r="18" spans="1:7" ht="12.75">
      <c r="A18" s="116"/>
      <c r="B18" s="113"/>
      <c r="C18" s="107"/>
      <c r="D18" s="114" t="s">
        <v>59</v>
      </c>
      <c r="E18" s="115"/>
      <c r="F18" s="115"/>
      <c r="G18" s="115"/>
    </row>
    <row r="19" spans="1:7" ht="12.75">
      <c r="A19" s="116"/>
      <c r="B19" s="113"/>
      <c r="C19" s="107"/>
      <c r="D19" s="114" t="s">
        <v>60</v>
      </c>
      <c r="E19" s="115"/>
      <c r="F19" s="115"/>
      <c r="G19" s="115"/>
    </row>
    <row r="20" spans="1:7" ht="12.75">
      <c r="A20" s="116"/>
      <c r="B20" s="113"/>
      <c r="C20" s="107"/>
      <c r="D20" s="114" t="s">
        <v>61</v>
      </c>
      <c r="E20" s="115"/>
      <c r="F20" s="115"/>
      <c r="G20" s="115"/>
    </row>
    <row r="21" spans="1:7" ht="12.75">
      <c r="A21" s="116"/>
      <c r="B21" s="112"/>
      <c r="C21" s="107"/>
      <c r="D21" s="117" t="s">
        <v>63</v>
      </c>
      <c r="E21" s="115"/>
      <c r="F21" s="115"/>
      <c r="G21" s="115"/>
    </row>
    <row r="22" spans="1:7" ht="12.75">
      <c r="A22" s="116"/>
      <c r="B22" s="112"/>
      <c r="C22" s="107"/>
      <c r="D22" s="117"/>
      <c r="E22" s="115"/>
      <c r="F22" s="115"/>
      <c r="G22" s="115"/>
    </row>
    <row r="23" spans="1:7" ht="12.75">
      <c r="A23" s="113"/>
      <c r="B23" s="113"/>
      <c r="C23" s="107"/>
      <c r="D23" s="114"/>
      <c r="E23" s="115"/>
      <c r="F23" s="115"/>
      <c r="G23" s="115"/>
    </row>
    <row r="24" spans="1:7" ht="12.75">
      <c r="A24" s="112" t="s">
        <v>175</v>
      </c>
      <c r="B24" s="113"/>
      <c r="C24" s="107"/>
      <c r="D24" s="114" t="s">
        <v>64</v>
      </c>
      <c r="E24" s="115"/>
      <c r="F24" s="115"/>
      <c r="G24" s="115"/>
    </row>
    <row r="25" spans="1:7" ht="12.75">
      <c r="A25" s="119"/>
      <c r="B25" s="113"/>
      <c r="C25" s="107"/>
      <c r="D25" s="114" t="s">
        <v>176</v>
      </c>
      <c r="E25" s="115"/>
      <c r="F25" s="115"/>
      <c r="G25" s="115"/>
    </row>
    <row r="26" spans="1:7" ht="12.75">
      <c r="A26" s="119"/>
      <c r="B26" s="113"/>
      <c r="C26" s="107"/>
      <c r="D26" s="114" t="s">
        <v>65</v>
      </c>
      <c r="E26" s="115"/>
      <c r="F26" s="115"/>
      <c r="G26" s="115"/>
    </row>
    <row r="27" spans="1:7" ht="12.75">
      <c r="A27" s="119"/>
      <c r="B27" s="113"/>
      <c r="C27" s="107"/>
      <c r="D27" s="114" t="s">
        <v>66</v>
      </c>
      <c r="E27" s="115"/>
      <c r="F27" s="115"/>
      <c r="G27" s="115"/>
    </row>
    <row r="28" spans="1:7" ht="12.75">
      <c r="A28" s="119"/>
      <c r="B28" s="112"/>
      <c r="C28" s="107"/>
      <c r="D28" s="117" t="s">
        <v>67</v>
      </c>
      <c r="E28" s="115"/>
      <c r="F28" s="115"/>
      <c r="G28" s="115"/>
    </row>
    <row r="29" spans="1:7" ht="12.75">
      <c r="A29" s="119"/>
      <c r="B29" s="112"/>
      <c r="C29" s="107"/>
      <c r="D29" s="117"/>
      <c r="E29" s="107"/>
      <c r="F29" s="107"/>
      <c r="G29" s="107"/>
    </row>
    <row r="30" spans="1:7" ht="13.5" customHeight="1">
      <c r="A30" s="107"/>
      <c r="B30" s="107"/>
      <c r="C30" s="107"/>
      <c r="D30" s="107"/>
      <c r="E30" s="107"/>
      <c r="F30" s="107"/>
      <c r="G30" s="107"/>
    </row>
    <row r="31" spans="1:7" ht="12.75">
      <c r="A31" s="120" t="s">
        <v>354</v>
      </c>
      <c r="B31" s="121"/>
      <c r="C31" s="121"/>
      <c r="D31" s="122">
        <v>1312500</v>
      </c>
      <c r="E31" s="107"/>
      <c r="F31" s="107"/>
      <c r="G31" s="107"/>
    </row>
    <row r="32" spans="1:7" ht="12.75">
      <c r="A32" s="123" t="s">
        <v>354</v>
      </c>
      <c r="B32" s="124"/>
      <c r="C32" s="124"/>
      <c r="D32" s="125">
        <v>6428200</v>
      </c>
      <c r="E32" s="107"/>
      <c r="F32" s="107"/>
      <c r="G32" s="107"/>
    </row>
    <row r="33" spans="1:7" ht="12.75">
      <c r="A33" s="123" t="s">
        <v>354</v>
      </c>
      <c r="B33" s="126"/>
      <c r="C33" s="124"/>
      <c r="D33" s="125">
        <v>9888386.22</v>
      </c>
      <c r="E33" s="107"/>
      <c r="F33" s="107"/>
      <c r="G33" s="107"/>
    </row>
    <row r="34" spans="1:7" ht="12.75">
      <c r="A34" s="127" t="s">
        <v>71</v>
      </c>
      <c r="B34" s="128"/>
      <c r="C34" s="128"/>
      <c r="D34" s="129">
        <f>SUM(D31:D33)</f>
        <v>17629086.22</v>
      </c>
      <c r="E34" s="107"/>
      <c r="F34" s="107"/>
      <c r="G34" s="10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5"/>
  <sheetViews>
    <sheetView workbookViewId="0" topLeftCell="A1">
      <selection activeCell="B16" sqref="B16"/>
    </sheetView>
  </sheetViews>
  <sheetFormatPr defaultColWidth="9.140625" defaultRowHeight="12.75"/>
  <cols>
    <col min="1" max="1" width="6.28125" style="2" customWidth="1"/>
    <col min="2" max="2" width="18.57421875" style="2" customWidth="1"/>
    <col min="3" max="3" width="10.8515625" style="2" customWidth="1"/>
    <col min="4" max="4" width="10.7109375" style="2" customWidth="1"/>
    <col min="5" max="6" width="10.421875" style="2" customWidth="1"/>
    <col min="7" max="7" width="10.28125" style="2" customWidth="1"/>
    <col min="8" max="8" width="11.00390625" style="2" customWidth="1"/>
    <col min="9" max="9" width="10.421875" style="2" customWidth="1"/>
    <col min="10" max="10" width="11.00390625" style="2" customWidth="1"/>
    <col min="11" max="11" width="10.421875" style="2" customWidth="1"/>
    <col min="12" max="16384" width="9.140625" style="2" customWidth="1"/>
  </cols>
  <sheetData>
    <row r="1" ht="12.75">
      <c r="A1" s="2" t="s">
        <v>214</v>
      </c>
    </row>
    <row r="3" ht="15.75">
      <c r="A3" s="5" t="s">
        <v>16</v>
      </c>
    </row>
    <row r="4" ht="12.75">
      <c r="A4" s="6" t="s">
        <v>82</v>
      </c>
    </row>
    <row r="5" ht="12.75">
      <c r="A5" s="2" t="s">
        <v>75</v>
      </c>
    </row>
    <row r="6" spans="1:11" ht="42" customHeight="1">
      <c r="A6" s="46" t="s">
        <v>118</v>
      </c>
      <c r="B6" s="46" t="s">
        <v>104</v>
      </c>
      <c r="C6" s="65" t="s">
        <v>105</v>
      </c>
      <c r="D6" s="65" t="s">
        <v>106</v>
      </c>
      <c r="E6" s="65" t="s">
        <v>107</v>
      </c>
      <c r="F6" s="65" t="s">
        <v>108</v>
      </c>
      <c r="G6" s="65" t="s">
        <v>109</v>
      </c>
      <c r="H6" s="65" t="s">
        <v>110</v>
      </c>
      <c r="I6" s="65" t="s">
        <v>111</v>
      </c>
      <c r="J6" s="65" t="s">
        <v>112</v>
      </c>
      <c r="K6" s="65" t="s">
        <v>15</v>
      </c>
    </row>
    <row r="7" spans="1:11" ht="32.25" customHeight="1">
      <c r="A7" s="46">
        <v>1111</v>
      </c>
      <c r="B7" s="46" t="s">
        <v>113</v>
      </c>
      <c r="C7" s="86">
        <v>13832982.49</v>
      </c>
      <c r="D7" s="86">
        <v>13989208.17</v>
      </c>
      <c r="E7" s="135">
        <v>13625383.64</v>
      </c>
      <c r="F7" s="135">
        <v>13054206.95</v>
      </c>
      <c r="G7" s="86">
        <v>14483957.05</v>
      </c>
      <c r="H7" s="86">
        <v>14855013.15</v>
      </c>
      <c r="I7" s="86">
        <v>17517180.33</v>
      </c>
      <c r="J7" s="86">
        <v>18178073.38</v>
      </c>
      <c r="K7" s="86">
        <v>18572739.41</v>
      </c>
    </row>
    <row r="8" spans="1:11" ht="30.75" customHeight="1">
      <c r="A8" s="46">
        <v>1112</v>
      </c>
      <c r="B8" s="46" t="s">
        <v>114</v>
      </c>
      <c r="C8" s="86">
        <v>2041081.6</v>
      </c>
      <c r="D8" s="86">
        <v>2718403.5</v>
      </c>
      <c r="E8" s="135">
        <v>2221249.3</v>
      </c>
      <c r="F8" s="135">
        <v>2146652.46</v>
      </c>
      <c r="G8" s="86">
        <v>1418524.33</v>
      </c>
      <c r="H8" s="86">
        <v>743370.23</v>
      </c>
      <c r="I8" s="86">
        <v>1999142.42</v>
      </c>
      <c r="J8" s="86">
        <v>564186.9</v>
      </c>
      <c r="K8" s="86">
        <v>1400983.7</v>
      </c>
    </row>
    <row r="9" spans="1:11" ht="26.25" customHeight="1">
      <c r="A9" s="46">
        <v>1113</v>
      </c>
      <c r="B9" s="46" t="s">
        <v>115</v>
      </c>
      <c r="C9" s="86">
        <v>922422.08</v>
      </c>
      <c r="D9" s="86">
        <v>1230632.14</v>
      </c>
      <c r="E9" s="135">
        <v>1195861.64</v>
      </c>
      <c r="F9" s="135">
        <v>1198797.05</v>
      </c>
      <c r="G9" s="86">
        <v>1295917.35</v>
      </c>
      <c r="H9" s="86">
        <v>1530110.4</v>
      </c>
      <c r="I9" s="86">
        <v>1803661.46</v>
      </c>
      <c r="J9" s="86">
        <v>2061663.9</v>
      </c>
      <c r="K9" s="86">
        <v>2195599.22</v>
      </c>
    </row>
    <row r="10" spans="1:11" ht="24.75" customHeight="1">
      <c r="A10" s="46">
        <v>1121</v>
      </c>
      <c r="B10" s="46" t="s">
        <v>116</v>
      </c>
      <c r="C10" s="86">
        <v>16965631.8</v>
      </c>
      <c r="D10" s="86">
        <v>21616447.39</v>
      </c>
      <c r="E10" s="135">
        <v>15218889.96</v>
      </c>
      <c r="F10" s="135">
        <v>14654283.4</v>
      </c>
      <c r="G10" s="86">
        <v>13557232.73</v>
      </c>
      <c r="H10" s="86">
        <v>14057687.58</v>
      </c>
      <c r="I10" s="86">
        <v>17518367.2</v>
      </c>
      <c r="J10" s="86">
        <v>19705010.67</v>
      </c>
      <c r="K10" s="86">
        <v>20179627.55</v>
      </c>
    </row>
    <row r="11" spans="1:11" ht="23.25" customHeight="1">
      <c r="A11" s="46">
        <v>1211</v>
      </c>
      <c r="B11" s="46" t="s">
        <v>88</v>
      </c>
      <c r="C11" s="86">
        <v>25368313.17</v>
      </c>
      <c r="D11" s="86">
        <v>31036218.59</v>
      </c>
      <c r="E11" s="135">
        <v>29060345</v>
      </c>
      <c r="F11" s="135">
        <v>31507431.25</v>
      </c>
      <c r="G11" s="86">
        <v>31015961</v>
      </c>
      <c r="H11" s="86">
        <v>30312046.75</v>
      </c>
      <c r="I11" s="86">
        <v>36388122.76</v>
      </c>
      <c r="J11" s="86">
        <v>39564540.52</v>
      </c>
      <c r="K11" s="86">
        <v>39972910.06</v>
      </c>
    </row>
    <row r="12" spans="1:11" ht="28.5" customHeight="1">
      <c r="A12" s="46">
        <v>1511</v>
      </c>
      <c r="B12" s="46" t="s">
        <v>117</v>
      </c>
      <c r="C12" s="86">
        <v>1824541</v>
      </c>
      <c r="D12" s="86">
        <v>1902756</v>
      </c>
      <c r="E12" s="135">
        <v>2061764</v>
      </c>
      <c r="F12" s="135">
        <v>3278614</v>
      </c>
      <c r="G12" s="86">
        <v>3094453</v>
      </c>
      <c r="H12" s="86">
        <v>3752653</v>
      </c>
      <c r="I12" s="86">
        <v>3318181.21</v>
      </c>
      <c r="J12" s="86">
        <v>3671156.67</v>
      </c>
      <c r="K12" s="86">
        <v>3573646.61</v>
      </c>
    </row>
    <row r="13" spans="1:11" ht="28.5" customHeight="1">
      <c r="A13" s="51"/>
      <c r="B13" s="150" t="s">
        <v>119</v>
      </c>
      <c r="C13" s="92">
        <f>SUM(C7:C12)</f>
        <v>60954972.14</v>
      </c>
      <c r="D13" s="92">
        <f aca="true" t="shared" si="0" ref="D13:K13">SUM(D7:D12)</f>
        <v>72493665.79</v>
      </c>
      <c r="E13" s="92">
        <f t="shared" si="0"/>
        <v>63383493.54000001</v>
      </c>
      <c r="F13" s="92">
        <f t="shared" si="0"/>
        <v>65839985.11</v>
      </c>
      <c r="G13" s="92">
        <f t="shared" si="0"/>
        <v>64866045.46</v>
      </c>
      <c r="H13" s="92">
        <f t="shared" si="0"/>
        <v>65250881.11</v>
      </c>
      <c r="I13" s="92">
        <f t="shared" si="0"/>
        <v>78544655.37999998</v>
      </c>
      <c r="J13" s="92">
        <f t="shared" si="0"/>
        <v>83744632.04</v>
      </c>
      <c r="K13" s="92">
        <f t="shared" si="0"/>
        <v>85895506.55</v>
      </c>
    </row>
    <row r="14" ht="12.75">
      <c r="B14" s="49"/>
    </row>
    <row r="15" ht="12.75">
      <c r="B15" s="4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1"/>
  <sheetViews>
    <sheetView workbookViewId="0" topLeftCell="A26">
      <selection activeCell="B21" sqref="B21"/>
    </sheetView>
  </sheetViews>
  <sheetFormatPr defaultColWidth="9.140625" defaultRowHeight="12.75"/>
  <cols>
    <col min="1" max="1" width="4.421875" style="2" customWidth="1"/>
    <col min="2" max="2" width="30.8515625" style="2" customWidth="1"/>
    <col min="3" max="3" width="18.00390625" style="2" customWidth="1"/>
    <col min="4" max="4" width="16.140625" style="2" customWidth="1"/>
    <col min="5" max="5" width="12.57421875" style="2" customWidth="1"/>
    <col min="6" max="16384" width="9.140625" style="2" customWidth="1"/>
  </cols>
  <sheetData>
    <row r="1" ht="12.75">
      <c r="A1" s="2" t="s">
        <v>215</v>
      </c>
    </row>
    <row r="2" ht="12.75">
      <c r="A2" s="4"/>
    </row>
    <row r="3" ht="15.75">
      <c r="A3" s="5" t="s">
        <v>241</v>
      </c>
    </row>
    <row r="4" ht="12.75">
      <c r="A4" s="6" t="s">
        <v>82</v>
      </c>
    </row>
    <row r="5" spans="1:5" ht="25.5">
      <c r="A5" s="46" t="s">
        <v>120</v>
      </c>
      <c r="B5" s="46" t="s">
        <v>121</v>
      </c>
      <c r="C5" s="46" t="s">
        <v>27</v>
      </c>
      <c r="D5" s="46" t="s">
        <v>28</v>
      </c>
      <c r="E5" s="151" t="s">
        <v>17</v>
      </c>
    </row>
    <row r="6" spans="1:5" ht="25.5">
      <c r="A6" s="50" t="s">
        <v>78</v>
      </c>
      <c r="B6" s="50" t="s">
        <v>122</v>
      </c>
      <c r="C6" s="48">
        <v>6306600</v>
      </c>
      <c r="D6" s="48">
        <v>6306600</v>
      </c>
      <c r="E6" s="151"/>
    </row>
    <row r="7" spans="1:5" ht="12.75">
      <c r="A7" s="51"/>
      <c r="B7" s="52" t="s">
        <v>29</v>
      </c>
      <c r="C7" s="53">
        <f>SUM(C6:C6)</f>
        <v>6306600</v>
      </c>
      <c r="D7" s="53">
        <f>SUM(D6:D6)</f>
        <v>6306600</v>
      </c>
      <c r="E7" s="151"/>
    </row>
    <row r="8" spans="1:5" ht="25.5">
      <c r="A8" s="54" t="s">
        <v>79</v>
      </c>
      <c r="B8" s="55" t="s">
        <v>77</v>
      </c>
      <c r="C8" s="47">
        <v>120000</v>
      </c>
      <c r="D8" s="47">
        <v>120000</v>
      </c>
      <c r="E8" s="151">
        <v>14004</v>
      </c>
    </row>
    <row r="9" spans="1:5" ht="25.5">
      <c r="A9" s="54" t="s">
        <v>80</v>
      </c>
      <c r="B9" s="55" t="s">
        <v>77</v>
      </c>
      <c r="C9" s="47">
        <v>50000</v>
      </c>
      <c r="D9" s="47">
        <v>50000</v>
      </c>
      <c r="E9" s="151">
        <v>211</v>
      </c>
    </row>
    <row r="10" spans="1:5" ht="25.5">
      <c r="A10" s="54" t="s">
        <v>76</v>
      </c>
      <c r="B10" s="55" t="s">
        <v>77</v>
      </c>
      <c r="C10" s="47">
        <v>30500</v>
      </c>
      <c r="D10" s="47">
        <v>30500</v>
      </c>
      <c r="E10" s="151">
        <v>14004</v>
      </c>
    </row>
    <row r="11" spans="1:5" ht="25.5">
      <c r="A11" s="54" t="s">
        <v>127</v>
      </c>
      <c r="B11" s="55" t="s">
        <v>242</v>
      </c>
      <c r="C11" s="47">
        <v>24500</v>
      </c>
      <c r="D11" s="47">
        <v>24500</v>
      </c>
      <c r="E11" s="151">
        <v>675</v>
      </c>
    </row>
    <row r="12" spans="1:5" ht="25.5">
      <c r="A12" s="54" t="s">
        <v>132</v>
      </c>
      <c r="B12" s="56" t="s">
        <v>26</v>
      </c>
      <c r="C12" s="47">
        <v>23000</v>
      </c>
      <c r="D12" s="47">
        <v>23000</v>
      </c>
      <c r="E12" s="151">
        <v>14018</v>
      </c>
    </row>
    <row r="13" spans="1:5" ht="25.5">
      <c r="A13" s="54" t="s">
        <v>123</v>
      </c>
      <c r="B13" s="56" t="s">
        <v>243</v>
      </c>
      <c r="C13" s="47">
        <v>192870</v>
      </c>
      <c r="D13" s="47">
        <v>192870</v>
      </c>
      <c r="E13" s="151">
        <v>372</v>
      </c>
    </row>
    <row r="14" spans="1:5" ht="38.25">
      <c r="A14" s="54" t="s">
        <v>133</v>
      </c>
      <c r="B14" s="56" t="s">
        <v>244</v>
      </c>
      <c r="C14" s="47">
        <v>161000</v>
      </c>
      <c r="D14" s="47">
        <v>161000</v>
      </c>
      <c r="E14" s="151">
        <v>13015</v>
      </c>
    </row>
    <row r="15" spans="1:5" ht="25.5">
      <c r="A15" s="54" t="s">
        <v>124</v>
      </c>
      <c r="B15" s="54" t="s">
        <v>125</v>
      </c>
      <c r="C15" s="47">
        <v>440000</v>
      </c>
      <c r="D15" s="47">
        <v>440000</v>
      </c>
      <c r="E15" s="151">
        <v>34054</v>
      </c>
    </row>
    <row r="16" spans="1:5" ht="38.25">
      <c r="A16" s="54" t="s">
        <v>128</v>
      </c>
      <c r="B16" s="57" t="s">
        <v>245</v>
      </c>
      <c r="C16" s="47">
        <v>942105</v>
      </c>
      <c r="D16" s="47">
        <v>942105</v>
      </c>
      <c r="E16" s="151">
        <v>33058</v>
      </c>
    </row>
    <row r="17" spans="1:5" ht="51">
      <c r="A17" s="54" t="s">
        <v>134</v>
      </c>
      <c r="B17" s="57" t="s">
        <v>246</v>
      </c>
      <c r="C17" s="47">
        <v>201949</v>
      </c>
      <c r="D17" s="47">
        <v>201949</v>
      </c>
      <c r="E17" s="151">
        <v>33058</v>
      </c>
    </row>
    <row r="18" spans="1:5" ht="51">
      <c r="A18" s="54" t="s">
        <v>129</v>
      </c>
      <c r="B18" s="57" t="s">
        <v>247</v>
      </c>
      <c r="C18" s="47">
        <v>204112</v>
      </c>
      <c r="D18" s="47">
        <v>204112</v>
      </c>
      <c r="E18" s="151">
        <v>33058</v>
      </c>
    </row>
    <row r="19" spans="1:5" ht="12.75">
      <c r="A19" s="54" t="s">
        <v>130</v>
      </c>
      <c r="B19" s="146" t="s">
        <v>249</v>
      </c>
      <c r="C19" s="147">
        <v>4994014.5</v>
      </c>
      <c r="D19" s="147">
        <v>4994014.5</v>
      </c>
      <c r="E19" s="151"/>
    </row>
    <row r="20" spans="1:5" ht="25.5">
      <c r="A20" s="54" t="s">
        <v>135</v>
      </c>
      <c r="B20" s="146" t="s">
        <v>19</v>
      </c>
      <c r="C20" s="147">
        <v>7950314.4</v>
      </c>
      <c r="D20" s="147">
        <v>7950314.4</v>
      </c>
      <c r="E20" s="151"/>
    </row>
    <row r="21" spans="1:5" ht="25.5">
      <c r="A21" s="54" t="s">
        <v>131</v>
      </c>
      <c r="B21" s="146" t="s">
        <v>18</v>
      </c>
      <c r="C21" s="147">
        <v>3990196.17</v>
      </c>
      <c r="D21" s="147">
        <v>3990196.17</v>
      </c>
      <c r="E21" s="151"/>
    </row>
    <row r="22" spans="1:5" ht="25.5">
      <c r="A22" s="54" t="s">
        <v>217</v>
      </c>
      <c r="B22" s="146" t="s">
        <v>248</v>
      </c>
      <c r="C22" s="147">
        <v>927604.57</v>
      </c>
      <c r="D22" s="147">
        <v>927604.57</v>
      </c>
      <c r="E22" s="151"/>
    </row>
    <row r="23" spans="1:4" ht="12.75">
      <c r="A23" s="51"/>
      <c r="B23" s="52" t="s">
        <v>136</v>
      </c>
      <c r="C23" s="53">
        <f>SUM(C8:C22)</f>
        <v>20252165.64</v>
      </c>
      <c r="D23" s="53">
        <f>SUM(D8:D22)</f>
        <v>20252165.64</v>
      </c>
    </row>
    <row r="24" spans="1:4" ht="12.75">
      <c r="A24" s="51"/>
      <c r="B24" s="52" t="s">
        <v>126</v>
      </c>
      <c r="C24" s="53">
        <f>SUM(C7,C23)</f>
        <v>26558765.64</v>
      </c>
      <c r="D24" s="53">
        <f>SUM(D7,D23)</f>
        <v>26558765.64</v>
      </c>
    </row>
    <row r="25" spans="1:4" s="60" customFormat="1" ht="12.75">
      <c r="A25" s="58"/>
      <c r="B25" s="59"/>
      <c r="C25" s="28"/>
      <c r="D25" s="28"/>
    </row>
    <row r="26" ht="15.75">
      <c r="A26" s="5" t="s">
        <v>250</v>
      </c>
    </row>
    <row r="28" spans="1:5" ht="12.75">
      <c r="A28" s="46" t="s">
        <v>120</v>
      </c>
      <c r="B28" s="46" t="s">
        <v>121</v>
      </c>
      <c r="C28" s="46" t="s">
        <v>30</v>
      </c>
      <c r="D28" s="46" t="s">
        <v>31</v>
      </c>
      <c r="E28" s="46" t="s">
        <v>32</v>
      </c>
    </row>
    <row r="29" spans="1:5" ht="12.75">
      <c r="A29" s="54" t="s">
        <v>78</v>
      </c>
      <c r="B29" s="56"/>
      <c r="C29" s="47"/>
      <c r="D29" s="47"/>
      <c r="E29" s="47"/>
    </row>
    <row r="30" spans="1:5" ht="12.75">
      <c r="A30" s="54" t="s">
        <v>79</v>
      </c>
      <c r="B30" s="56"/>
      <c r="C30" s="47"/>
      <c r="D30" s="47"/>
      <c r="E30" s="47"/>
    </row>
    <row r="31" spans="1:5" ht="12.75">
      <c r="A31" s="51"/>
      <c r="B31" s="62" t="s">
        <v>33</v>
      </c>
      <c r="C31" s="63"/>
      <c r="D31" s="63"/>
      <c r="E31" s="64">
        <f>SUM(E29:E30)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"/>
  <sheetViews>
    <sheetView workbookViewId="0" topLeftCell="A1">
      <selection activeCell="H15" sqref="H15"/>
    </sheetView>
  </sheetViews>
  <sheetFormatPr defaultColWidth="9.140625" defaultRowHeight="12.75"/>
  <cols>
    <col min="1" max="1" width="4.57421875" style="2" customWidth="1"/>
    <col min="2" max="2" width="10.421875" style="2" customWidth="1"/>
    <col min="3" max="3" width="21.8515625" style="2" customWidth="1"/>
    <col min="4" max="16384" width="10.421875" style="2" customWidth="1"/>
  </cols>
  <sheetData>
    <row r="1" ht="12.75">
      <c r="A1" s="2" t="s">
        <v>216</v>
      </c>
    </row>
    <row r="3" spans="1:12" s="60" customFormat="1" ht="15.75">
      <c r="A3" s="183" t="s">
        <v>254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.75">
      <c r="A4" s="6" t="s">
        <v>82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45">
      <c r="A5" s="41" t="s">
        <v>137</v>
      </c>
      <c r="B5" s="41" t="s">
        <v>138</v>
      </c>
      <c r="C5" s="41" t="s">
        <v>34</v>
      </c>
      <c r="D5" s="41" t="s">
        <v>36</v>
      </c>
      <c r="E5" s="41" t="s">
        <v>255</v>
      </c>
      <c r="F5" s="41" t="s">
        <v>37</v>
      </c>
      <c r="G5" s="41" t="s">
        <v>38</v>
      </c>
      <c r="H5" s="41" t="s">
        <v>39</v>
      </c>
      <c r="I5" s="41" t="s">
        <v>256</v>
      </c>
      <c r="J5" s="41" t="s">
        <v>40</v>
      </c>
      <c r="K5" s="41" t="s">
        <v>257</v>
      </c>
      <c r="L5" s="41" t="s">
        <v>41</v>
      </c>
    </row>
    <row r="6" spans="1:12" ht="12.7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</row>
    <row r="7" spans="1:12" ht="90">
      <c r="A7" s="43">
        <v>1</v>
      </c>
      <c r="B7" s="43" t="s">
        <v>35</v>
      </c>
      <c r="C7" s="43" t="s">
        <v>258</v>
      </c>
      <c r="D7" s="44" t="s">
        <v>259</v>
      </c>
      <c r="E7" s="45">
        <v>616463</v>
      </c>
      <c r="F7" s="45">
        <v>141463</v>
      </c>
      <c r="G7" s="45">
        <v>35000</v>
      </c>
      <c r="H7" s="45">
        <v>440000</v>
      </c>
      <c r="I7" s="45">
        <v>440000</v>
      </c>
      <c r="J7" s="45">
        <v>0</v>
      </c>
      <c r="K7" s="45">
        <v>0</v>
      </c>
      <c r="L7" s="45">
        <v>0</v>
      </c>
    </row>
    <row r="8" spans="1:12" s="4" customFormat="1" ht="12.75">
      <c r="A8" s="184" t="s">
        <v>126</v>
      </c>
      <c r="B8" s="184"/>
      <c r="C8" s="184"/>
      <c r="D8" s="184"/>
      <c r="E8" s="61">
        <f aca="true" t="shared" si="0" ref="E8:L8">SUM(E7:E7)</f>
        <v>616463</v>
      </c>
      <c r="F8" s="61">
        <f t="shared" si="0"/>
        <v>141463</v>
      </c>
      <c r="G8" s="61">
        <f t="shared" si="0"/>
        <v>35000</v>
      </c>
      <c r="H8" s="61">
        <f t="shared" si="0"/>
        <v>440000</v>
      </c>
      <c r="I8" s="61">
        <f t="shared" si="0"/>
        <v>440000</v>
      </c>
      <c r="J8" s="61">
        <f t="shared" si="0"/>
        <v>0</v>
      </c>
      <c r="K8" s="61">
        <f t="shared" si="0"/>
        <v>0</v>
      </c>
      <c r="L8" s="61">
        <f t="shared" si="0"/>
        <v>0</v>
      </c>
    </row>
  </sheetData>
  <sheetProtection/>
  <mergeCells count="2">
    <mergeCell ref="A3:L3"/>
    <mergeCell ref="A8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46"/>
  <sheetViews>
    <sheetView workbookViewId="0" topLeftCell="A1">
      <selection activeCell="B51" sqref="B51"/>
    </sheetView>
  </sheetViews>
  <sheetFormatPr defaultColWidth="9.140625" defaultRowHeight="12.75"/>
  <cols>
    <col min="1" max="1" width="6.7109375" style="2" customWidth="1"/>
    <col min="2" max="2" width="28.7109375" style="2" customWidth="1"/>
    <col min="3" max="3" width="52.8515625" style="2" customWidth="1"/>
    <col min="4" max="4" width="9.57421875" style="2" customWidth="1"/>
    <col min="5" max="16384" width="9.140625" style="2" customWidth="1"/>
  </cols>
  <sheetData>
    <row r="1" ht="12.75">
      <c r="A1" s="2" t="s">
        <v>234</v>
      </c>
    </row>
    <row r="3" spans="1:2" ht="15.75">
      <c r="A3" s="5" t="s">
        <v>235</v>
      </c>
      <c r="B3" s="131"/>
    </row>
    <row r="4" spans="1:4" ht="12.75">
      <c r="A4" s="6" t="s">
        <v>236</v>
      </c>
      <c r="D4" s="132"/>
    </row>
    <row r="5" spans="1:4" ht="33.75">
      <c r="A5" s="52" t="s">
        <v>226</v>
      </c>
      <c r="B5" s="52" t="s">
        <v>104</v>
      </c>
      <c r="C5" s="52" t="s">
        <v>224</v>
      </c>
      <c r="D5" s="145" t="s">
        <v>271</v>
      </c>
    </row>
    <row r="6" spans="1:4" ht="12.75">
      <c r="A6" s="152">
        <v>2143</v>
      </c>
      <c r="B6" s="152" t="s">
        <v>227</v>
      </c>
      <c r="C6" s="153"/>
      <c r="D6" s="154"/>
    </row>
    <row r="7" spans="1:4" ht="45">
      <c r="A7" s="78"/>
      <c r="B7" s="133" t="s">
        <v>231</v>
      </c>
      <c r="C7" s="134" t="s">
        <v>2</v>
      </c>
      <c r="D7" s="135">
        <v>40</v>
      </c>
    </row>
    <row r="8" spans="1:4" ht="12.75">
      <c r="A8" s="152">
        <v>2212</v>
      </c>
      <c r="B8" s="152" t="s">
        <v>268</v>
      </c>
      <c r="C8" s="155"/>
      <c r="D8" s="154"/>
    </row>
    <row r="9" spans="1:4" ht="22.5">
      <c r="A9" s="78"/>
      <c r="B9" s="133" t="s">
        <v>270</v>
      </c>
      <c r="C9" s="156" t="s">
        <v>273</v>
      </c>
      <c r="D9" s="135">
        <v>150</v>
      </c>
    </row>
    <row r="10" spans="1:4" ht="45">
      <c r="A10" s="78"/>
      <c r="B10" s="133" t="s">
        <v>272</v>
      </c>
      <c r="C10" s="156" t="s">
        <v>3</v>
      </c>
      <c r="D10" s="135">
        <v>14</v>
      </c>
    </row>
    <row r="11" spans="1:4" ht="12.75">
      <c r="A11" s="152">
        <v>2219</v>
      </c>
      <c r="B11" s="152" t="s">
        <v>225</v>
      </c>
      <c r="C11" s="155"/>
      <c r="D11" s="154"/>
    </row>
    <row r="12" spans="1:4" ht="45">
      <c r="A12" s="133"/>
      <c r="B12" s="133" t="s">
        <v>274</v>
      </c>
      <c r="C12" s="156" t="s">
        <v>4</v>
      </c>
      <c r="D12" s="135">
        <v>115</v>
      </c>
    </row>
    <row r="13" spans="1:4" ht="45">
      <c r="A13" s="133"/>
      <c r="B13" s="133" t="s">
        <v>275</v>
      </c>
      <c r="C13" s="156" t="s">
        <v>5</v>
      </c>
      <c r="D13" s="135">
        <v>1657</v>
      </c>
    </row>
    <row r="14" spans="1:4" ht="45">
      <c r="A14" s="157"/>
      <c r="B14" s="136" t="s">
        <v>276</v>
      </c>
      <c r="C14" s="162" t="s">
        <v>6</v>
      </c>
      <c r="D14" s="135">
        <v>1</v>
      </c>
    </row>
    <row r="15" spans="1:4" ht="45">
      <c r="A15" s="133"/>
      <c r="B15" s="136" t="s">
        <v>277</v>
      </c>
      <c r="C15" s="156" t="s">
        <v>7</v>
      </c>
      <c r="D15" s="135">
        <v>379</v>
      </c>
    </row>
    <row r="16" spans="1:4" ht="12.75">
      <c r="A16" s="152">
        <v>2321</v>
      </c>
      <c r="B16" s="152" t="s">
        <v>232</v>
      </c>
      <c r="C16" s="155"/>
      <c r="D16" s="154"/>
    </row>
    <row r="17" spans="1:4" ht="45">
      <c r="A17" s="137"/>
      <c r="B17" s="91" t="s">
        <v>278</v>
      </c>
      <c r="C17" s="156" t="s">
        <v>8</v>
      </c>
      <c r="D17" s="135">
        <v>150</v>
      </c>
    </row>
    <row r="18" spans="1:4" ht="12.75">
      <c r="A18" s="152">
        <v>3113</v>
      </c>
      <c r="B18" s="152" t="s">
        <v>264</v>
      </c>
      <c r="C18" s="155"/>
      <c r="D18" s="154"/>
    </row>
    <row r="19" spans="1:4" ht="33.75">
      <c r="A19" s="137"/>
      <c r="B19" s="133" t="s">
        <v>279</v>
      </c>
      <c r="C19" s="91" t="s">
        <v>296</v>
      </c>
      <c r="D19" s="135">
        <v>100</v>
      </c>
    </row>
    <row r="20" spans="1:4" ht="12.75">
      <c r="A20" s="152">
        <v>3319</v>
      </c>
      <c r="B20" s="152" t="s">
        <v>228</v>
      </c>
      <c r="C20" s="155"/>
      <c r="D20" s="154"/>
    </row>
    <row r="21" spans="1:4" ht="33.75">
      <c r="A21" s="158"/>
      <c r="B21" s="133" t="s">
        <v>0</v>
      </c>
      <c r="C21" s="133" t="s">
        <v>297</v>
      </c>
      <c r="D21" s="135">
        <v>50</v>
      </c>
    </row>
    <row r="22" spans="1:4" ht="25.5">
      <c r="A22" s="152">
        <v>3322</v>
      </c>
      <c r="B22" s="152" t="s">
        <v>281</v>
      </c>
      <c r="C22" s="155"/>
      <c r="D22" s="154"/>
    </row>
    <row r="23" spans="1:4" ht="22.5">
      <c r="A23" s="78"/>
      <c r="B23" s="133" t="s">
        <v>280</v>
      </c>
      <c r="C23" s="156" t="s">
        <v>1</v>
      </c>
      <c r="D23" s="135">
        <v>24</v>
      </c>
    </row>
    <row r="24" spans="1:4" ht="45">
      <c r="A24" s="137"/>
      <c r="B24" s="139" t="s">
        <v>233</v>
      </c>
      <c r="C24" s="139" t="s">
        <v>9</v>
      </c>
      <c r="D24" s="135">
        <v>67</v>
      </c>
    </row>
    <row r="25" spans="1:4" ht="12.75">
      <c r="A25" s="152">
        <v>3612</v>
      </c>
      <c r="B25" s="152" t="s">
        <v>229</v>
      </c>
      <c r="C25" s="155"/>
      <c r="D25" s="154"/>
    </row>
    <row r="26" spans="1:4" ht="33.75">
      <c r="A26" s="78"/>
      <c r="B26" s="133" t="s">
        <v>286</v>
      </c>
      <c r="C26" s="133" t="s">
        <v>287</v>
      </c>
      <c r="D26" s="135">
        <v>120</v>
      </c>
    </row>
    <row r="27" spans="1:4" ht="12.75">
      <c r="A27" s="152">
        <v>3613</v>
      </c>
      <c r="B27" s="152" t="s">
        <v>267</v>
      </c>
      <c r="C27" s="155"/>
      <c r="D27" s="154"/>
    </row>
    <row r="28" spans="1:4" ht="33.75">
      <c r="A28" s="137"/>
      <c r="B28" s="134" t="s">
        <v>288</v>
      </c>
      <c r="C28" s="86" t="s">
        <v>292</v>
      </c>
      <c r="D28" s="135">
        <v>20</v>
      </c>
    </row>
    <row r="29" spans="1:4" ht="12.75">
      <c r="A29" s="152">
        <v>3631</v>
      </c>
      <c r="B29" s="152" t="s">
        <v>266</v>
      </c>
      <c r="C29" s="155"/>
      <c r="D29" s="154"/>
    </row>
    <row r="30" spans="1:4" ht="45">
      <c r="A30" s="137"/>
      <c r="B30" s="133" t="s">
        <v>289</v>
      </c>
      <c r="C30" s="156" t="s">
        <v>10</v>
      </c>
      <c r="D30" s="135">
        <v>22</v>
      </c>
    </row>
    <row r="31" spans="1:4" ht="25.5">
      <c r="A31" s="152">
        <v>3635</v>
      </c>
      <c r="B31" s="152" t="s">
        <v>282</v>
      </c>
      <c r="C31" s="155"/>
      <c r="D31" s="154"/>
    </row>
    <row r="32" spans="1:4" ht="33.75">
      <c r="A32" s="140"/>
      <c r="B32" s="138" t="s">
        <v>290</v>
      </c>
      <c r="C32" s="86" t="s">
        <v>293</v>
      </c>
      <c r="D32" s="135">
        <v>498</v>
      </c>
    </row>
    <row r="33" spans="1:4" ht="45">
      <c r="A33" s="140"/>
      <c r="B33" s="138" t="s">
        <v>291</v>
      </c>
      <c r="C33" s="156" t="s">
        <v>11</v>
      </c>
      <c r="D33" s="135">
        <v>503</v>
      </c>
    </row>
    <row r="34" spans="1:4" ht="12.75">
      <c r="A34" s="152">
        <v>3722</v>
      </c>
      <c r="B34" s="152" t="s">
        <v>269</v>
      </c>
      <c r="C34" s="155"/>
      <c r="D34" s="154"/>
    </row>
    <row r="35" spans="1:4" ht="22.5">
      <c r="A35" s="137"/>
      <c r="B35" s="133" t="s">
        <v>294</v>
      </c>
      <c r="C35" s="86" t="s">
        <v>298</v>
      </c>
      <c r="D35" s="135">
        <v>250</v>
      </c>
    </row>
    <row r="36" spans="1:4" ht="33.75">
      <c r="A36" s="140"/>
      <c r="B36" s="91" t="s">
        <v>295</v>
      </c>
      <c r="C36" s="86" t="s">
        <v>300</v>
      </c>
      <c r="D36" s="135">
        <v>70</v>
      </c>
    </row>
    <row r="37" spans="1:4" ht="25.5">
      <c r="A37" s="152">
        <v>3745</v>
      </c>
      <c r="B37" s="152" t="s">
        <v>223</v>
      </c>
      <c r="C37" s="155"/>
      <c r="D37" s="154"/>
    </row>
    <row r="38" spans="1:4" ht="45">
      <c r="A38" s="78"/>
      <c r="B38" s="133" t="s">
        <v>237</v>
      </c>
      <c r="C38" s="86" t="s">
        <v>299</v>
      </c>
      <c r="D38" s="135">
        <v>71</v>
      </c>
    </row>
    <row r="39" spans="1:4" ht="12.75">
      <c r="A39" s="152">
        <v>6171</v>
      </c>
      <c r="B39" s="152" t="s">
        <v>265</v>
      </c>
      <c r="C39" s="155"/>
      <c r="D39" s="154"/>
    </row>
    <row r="40" spans="1:4" ht="45">
      <c r="A40" s="140"/>
      <c r="B40" s="91" t="s">
        <v>263</v>
      </c>
      <c r="C40" s="156" t="s">
        <v>260</v>
      </c>
      <c r="D40" s="135">
        <v>100</v>
      </c>
    </row>
    <row r="41" spans="1:4" ht="12.75">
      <c r="A41" s="152">
        <v>6171</v>
      </c>
      <c r="B41" s="152" t="s">
        <v>283</v>
      </c>
      <c r="C41" s="154"/>
      <c r="D41" s="154"/>
    </row>
    <row r="42" spans="1:4" ht="33.75">
      <c r="A42" s="160"/>
      <c r="B42" s="91" t="s">
        <v>284</v>
      </c>
      <c r="C42" s="156" t="s">
        <v>261</v>
      </c>
      <c r="D42" s="135">
        <v>133</v>
      </c>
    </row>
    <row r="43" spans="1:4" ht="12.75">
      <c r="A43" s="152">
        <v>6399</v>
      </c>
      <c r="B43" s="161" t="s">
        <v>285</v>
      </c>
      <c r="C43" s="155"/>
      <c r="D43" s="154"/>
    </row>
    <row r="44" spans="1:4" ht="45">
      <c r="A44" s="50"/>
      <c r="B44" s="159" t="s">
        <v>262</v>
      </c>
      <c r="C44" s="133" t="s">
        <v>12</v>
      </c>
      <c r="D44" s="135">
        <v>27</v>
      </c>
    </row>
    <row r="45" spans="1:4" ht="12.75">
      <c r="A45" s="52"/>
      <c r="B45" s="52" t="s">
        <v>230</v>
      </c>
      <c r="C45" s="52"/>
      <c r="D45" s="53">
        <v>4561</v>
      </c>
    </row>
    <row r="46" ht="37.5" customHeight="1">
      <c r="D46" s="163" t="s">
        <v>301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101"/>
  <sheetViews>
    <sheetView workbookViewId="0" topLeftCell="A77">
      <selection activeCell="C83" sqref="C83"/>
    </sheetView>
  </sheetViews>
  <sheetFormatPr defaultColWidth="9.140625" defaultRowHeight="12.75"/>
  <cols>
    <col min="1" max="1" width="60.00390625" style="2" customWidth="1"/>
    <col min="2" max="2" width="16.421875" style="2" customWidth="1"/>
    <col min="3" max="4" width="18.140625" style="2" customWidth="1"/>
    <col min="5" max="16384" width="9.140625" style="2" customWidth="1"/>
  </cols>
  <sheetData>
    <row r="1" ht="12.75">
      <c r="A1" s="2" t="s">
        <v>218</v>
      </c>
    </row>
    <row r="3" s="5" customFormat="1" ht="15.75">
      <c r="A3" s="5" t="s">
        <v>48</v>
      </c>
    </row>
    <row r="4" ht="12.75">
      <c r="A4" s="6"/>
    </row>
    <row r="5" spans="1:2" ht="12.75">
      <c r="A5" s="173" t="s">
        <v>305</v>
      </c>
      <c r="B5" s="164" t="s">
        <v>340</v>
      </c>
    </row>
    <row r="6" spans="1:2" ht="12.75">
      <c r="A6" s="66" t="s">
        <v>198</v>
      </c>
      <c r="B6" s="67">
        <v>330000</v>
      </c>
    </row>
    <row r="7" spans="1:2" ht="12.75">
      <c r="A7" s="165" t="s">
        <v>328</v>
      </c>
      <c r="B7" s="166">
        <v>80000</v>
      </c>
    </row>
    <row r="8" spans="1:2" ht="12.75">
      <c r="A8" s="66" t="s">
        <v>200</v>
      </c>
      <c r="B8" s="67">
        <v>97000</v>
      </c>
    </row>
    <row r="9" spans="1:2" ht="12.75">
      <c r="A9" s="66" t="s">
        <v>189</v>
      </c>
      <c r="B9" s="67">
        <v>26000</v>
      </c>
    </row>
    <row r="10" spans="1:2" ht="12.75">
      <c r="A10" s="66" t="s">
        <v>190</v>
      </c>
      <c r="B10" s="67">
        <v>25700</v>
      </c>
    </row>
    <row r="11" spans="1:2" ht="12.75">
      <c r="A11" s="66" t="s">
        <v>177</v>
      </c>
      <c r="B11" s="67">
        <v>5000</v>
      </c>
    </row>
    <row r="12" spans="1:2" ht="12.75">
      <c r="A12" s="66" t="s">
        <v>204</v>
      </c>
      <c r="B12" s="67">
        <v>242000</v>
      </c>
    </row>
    <row r="13" spans="1:2" ht="12.75">
      <c r="A13" s="66" t="s">
        <v>181</v>
      </c>
      <c r="B13" s="67">
        <v>98000</v>
      </c>
    </row>
    <row r="14" spans="1:2" ht="12.75">
      <c r="A14" s="68" t="s">
        <v>180</v>
      </c>
      <c r="B14" s="67">
        <v>18600</v>
      </c>
    </row>
    <row r="15" spans="1:2" ht="12.75">
      <c r="A15" s="68" t="s">
        <v>179</v>
      </c>
      <c r="B15" s="67">
        <v>18600</v>
      </c>
    </row>
    <row r="16" spans="1:2" ht="12.75">
      <c r="A16" s="68" t="s">
        <v>203</v>
      </c>
      <c r="B16" s="67">
        <v>164000</v>
      </c>
    </row>
    <row r="17" spans="1:2" ht="12.75">
      <c r="A17" s="68" t="s">
        <v>196</v>
      </c>
      <c r="B17" s="67">
        <v>9400</v>
      </c>
    </row>
    <row r="18" spans="1:2" ht="12.75">
      <c r="A18" s="68" t="s">
        <v>197</v>
      </c>
      <c r="B18" s="67">
        <v>24700</v>
      </c>
    </row>
    <row r="19" spans="1:2" ht="12.75">
      <c r="A19" s="68" t="s">
        <v>178</v>
      </c>
      <c r="B19" s="67">
        <v>33200</v>
      </c>
    </row>
    <row r="20" spans="1:2" ht="12.75">
      <c r="A20" s="68" t="s">
        <v>183</v>
      </c>
      <c r="B20" s="67">
        <v>99000</v>
      </c>
    </row>
    <row r="21" spans="1:2" ht="12.75">
      <c r="A21" s="68" t="s">
        <v>184</v>
      </c>
      <c r="B21" s="67">
        <v>16600</v>
      </c>
    </row>
    <row r="22" spans="1:2" ht="12.75">
      <c r="A22" s="68" t="s">
        <v>185</v>
      </c>
      <c r="B22" s="67">
        <v>9800</v>
      </c>
    </row>
    <row r="23" spans="1:2" ht="12.75">
      <c r="A23" s="68" t="s">
        <v>186</v>
      </c>
      <c r="B23" s="67">
        <v>23700</v>
      </c>
    </row>
    <row r="24" spans="1:2" ht="12.75">
      <c r="A24" s="68" t="s">
        <v>187</v>
      </c>
      <c r="B24" s="67">
        <v>43000</v>
      </c>
    </row>
    <row r="25" spans="1:2" ht="12.75">
      <c r="A25" s="68" t="s">
        <v>188</v>
      </c>
      <c r="B25" s="67">
        <v>48000</v>
      </c>
    </row>
    <row r="26" spans="1:2" ht="12.75">
      <c r="A26" s="68" t="s">
        <v>182</v>
      </c>
      <c r="B26" s="67">
        <v>8600</v>
      </c>
    </row>
    <row r="27" spans="1:2" ht="12.75">
      <c r="A27" s="68" t="s">
        <v>191</v>
      </c>
      <c r="B27" s="67">
        <v>22000</v>
      </c>
    </row>
    <row r="28" spans="1:2" ht="12.75">
      <c r="A28" s="68" t="s">
        <v>199</v>
      </c>
      <c r="B28" s="67">
        <v>24500</v>
      </c>
    </row>
    <row r="29" spans="1:2" ht="12.75">
      <c r="A29" s="68" t="s">
        <v>192</v>
      </c>
      <c r="B29" s="67">
        <v>6200</v>
      </c>
    </row>
    <row r="30" spans="1:2" ht="12.75">
      <c r="A30" s="68" t="s">
        <v>193</v>
      </c>
      <c r="B30" s="67">
        <v>5200</v>
      </c>
    </row>
    <row r="31" spans="1:2" ht="12.75">
      <c r="A31" s="68" t="s">
        <v>194</v>
      </c>
      <c r="B31" s="67">
        <v>10000</v>
      </c>
    </row>
    <row r="32" spans="1:2" ht="12.75">
      <c r="A32" s="68" t="s">
        <v>195</v>
      </c>
      <c r="B32" s="67">
        <v>103800</v>
      </c>
    </row>
    <row r="33" spans="1:2" ht="12.75">
      <c r="A33" s="68" t="s">
        <v>202</v>
      </c>
      <c r="B33" s="67">
        <v>10400</v>
      </c>
    </row>
    <row r="34" spans="1:2" ht="12.75">
      <c r="A34" s="68" t="s">
        <v>43</v>
      </c>
      <c r="B34" s="67">
        <v>9000</v>
      </c>
    </row>
    <row r="35" spans="1:2" ht="12.75">
      <c r="A35" s="68" t="s">
        <v>201</v>
      </c>
      <c r="B35" s="67">
        <v>21000</v>
      </c>
    </row>
    <row r="36" spans="1:2" ht="12.75">
      <c r="A36" s="68" t="s">
        <v>320</v>
      </c>
      <c r="B36" s="67">
        <v>9800</v>
      </c>
    </row>
    <row r="37" spans="1:2" ht="12.75">
      <c r="A37" s="68" t="s">
        <v>321</v>
      </c>
      <c r="B37" s="67">
        <v>5600</v>
      </c>
    </row>
    <row r="38" spans="1:2" ht="12.75">
      <c r="A38" s="68" t="s">
        <v>322</v>
      </c>
      <c r="B38" s="67">
        <v>13000</v>
      </c>
    </row>
    <row r="39" spans="1:2" ht="12.75">
      <c r="A39" s="68" t="s">
        <v>323</v>
      </c>
      <c r="B39" s="67">
        <v>16000</v>
      </c>
    </row>
    <row r="40" spans="1:2" ht="12.75">
      <c r="A40" s="68" t="s">
        <v>324</v>
      </c>
      <c r="B40" s="67">
        <v>2600</v>
      </c>
    </row>
    <row r="41" spans="1:2" ht="12.75">
      <c r="A41" s="169" t="s">
        <v>302</v>
      </c>
      <c r="B41" s="172">
        <v>1680000</v>
      </c>
    </row>
    <row r="42" spans="1:2" ht="12.75">
      <c r="A42" s="70"/>
      <c r="B42" s="144"/>
    </row>
    <row r="43" spans="1:2" ht="12.75">
      <c r="A43" s="173" t="s">
        <v>206</v>
      </c>
      <c r="B43" s="178" t="s">
        <v>340</v>
      </c>
    </row>
    <row r="44" spans="1:2" ht="12.75">
      <c r="A44" s="66" t="s">
        <v>198</v>
      </c>
      <c r="B44" s="71">
        <v>555630</v>
      </c>
    </row>
    <row r="45" spans="1:2" ht="12.75">
      <c r="A45" s="66" t="s">
        <v>181</v>
      </c>
      <c r="B45" s="71">
        <v>70000</v>
      </c>
    </row>
    <row r="46" spans="1:2" ht="12.75">
      <c r="A46" s="66" t="s">
        <v>325</v>
      </c>
      <c r="B46" s="71">
        <v>57000</v>
      </c>
    </row>
    <row r="47" spans="1:2" ht="12.75">
      <c r="A47" s="66" t="s">
        <v>179</v>
      </c>
      <c r="B47" s="71">
        <v>77570</v>
      </c>
    </row>
    <row r="48" spans="1:2" ht="12.75">
      <c r="A48" s="66" t="s">
        <v>188</v>
      </c>
      <c r="B48" s="71">
        <v>49800</v>
      </c>
    </row>
    <row r="49" spans="1:2" ht="12.75">
      <c r="A49" s="66" t="s">
        <v>326</v>
      </c>
      <c r="B49" s="71">
        <v>80000</v>
      </c>
    </row>
    <row r="50" spans="1:2" ht="12.75">
      <c r="A50" s="68" t="s">
        <v>191</v>
      </c>
      <c r="B50" s="71">
        <v>110000</v>
      </c>
    </row>
    <row r="51" spans="1:2" ht="12.75">
      <c r="A51" s="167" t="s">
        <v>329</v>
      </c>
      <c r="B51" s="168">
        <v>99582</v>
      </c>
    </row>
    <row r="52" spans="1:2" ht="12.75">
      <c r="A52" s="169" t="s">
        <v>302</v>
      </c>
      <c r="B52" s="170">
        <v>1099582</v>
      </c>
    </row>
    <row r="53" spans="1:2" ht="12.75">
      <c r="A53" s="72" t="s">
        <v>205</v>
      </c>
      <c r="B53" s="21"/>
    </row>
    <row r="54" spans="1:2" ht="12.75">
      <c r="A54" s="72"/>
      <c r="B54" s="21"/>
    </row>
    <row r="55" spans="1:2" ht="12.75">
      <c r="A55" s="72"/>
      <c r="B55" s="21"/>
    </row>
    <row r="56" spans="1:2" ht="12.75">
      <c r="A56" s="70"/>
      <c r="B56" s="144"/>
    </row>
    <row r="57" spans="1:2" ht="12.75">
      <c r="A57" s="173" t="s">
        <v>313</v>
      </c>
      <c r="B57" s="179" t="s">
        <v>340</v>
      </c>
    </row>
    <row r="58" spans="1:2" ht="12.75">
      <c r="A58" s="74" t="s">
        <v>211</v>
      </c>
      <c r="B58" s="75">
        <v>5300</v>
      </c>
    </row>
    <row r="59" spans="1:2" ht="12.75">
      <c r="A59" s="74" t="s">
        <v>212</v>
      </c>
      <c r="B59" s="75">
        <v>3700</v>
      </c>
    </row>
    <row r="60" spans="1:2" ht="12.75">
      <c r="A60" s="74" t="s">
        <v>213</v>
      </c>
      <c r="B60" s="75">
        <v>6200</v>
      </c>
    </row>
    <row r="61" spans="1:2" ht="12.75">
      <c r="A61" s="68" t="s">
        <v>209</v>
      </c>
      <c r="B61" s="76">
        <v>3600</v>
      </c>
    </row>
    <row r="62" spans="1:2" ht="12.75">
      <c r="A62" s="66" t="s">
        <v>207</v>
      </c>
      <c r="B62" s="76">
        <v>7700</v>
      </c>
    </row>
    <row r="63" spans="1:2" ht="12.75">
      <c r="A63" s="73" t="s">
        <v>208</v>
      </c>
      <c r="B63" s="76">
        <v>4300</v>
      </c>
    </row>
    <row r="64" spans="1:2" ht="12.75">
      <c r="A64" s="73" t="s">
        <v>314</v>
      </c>
      <c r="B64" s="75">
        <v>9600</v>
      </c>
    </row>
    <row r="65" spans="1:2" ht="12.75">
      <c r="A65" s="73" t="s">
        <v>315</v>
      </c>
      <c r="B65" s="76">
        <v>6400</v>
      </c>
    </row>
    <row r="66" spans="1:2" ht="12.75">
      <c r="A66" s="73" t="s">
        <v>186</v>
      </c>
      <c r="B66" s="76">
        <v>12200</v>
      </c>
    </row>
    <row r="67" spans="1:2" ht="13.5" customHeight="1">
      <c r="A67" s="73" t="s">
        <v>42</v>
      </c>
      <c r="B67" s="75">
        <v>11700</v>
      </c>
    </row>
    <row r="68" spans="1:2" ht="12.75">
      <c r="A68" s="66" t="s">
        <v>210</v>
      </c>
      <c r="B68" s="76">
        <v>4000</v>
      </c>
    </row>
    <row r="69" spans="1:2" ht="12.75">
      <c r="A69" s="66" t="s">
        <v>45</v>
      </c>
      <c r="B69" s="76">
        <v>9900</v>
      </c>
    </row>
    <row r="70" spans="1:2" ht="12.75">
      <c r="A70" s="66" t="s">
        <v>46</v>
      </c>
      <c r="B70" s="76">
        <v>6400</v>
      </c>
    </row>
    <row r="71" spans="1:2" ht="12.75">
      <c r="A71" s="66" t="s">
        <v>325</v>
      </c>
      <c r="B71" s="76">
        <v>6700</v>
      </c>
    </row>
    <row r="72" spans="1:2" ht="12.75">
      <c r="A72" s="66" t="s">
        <v>188</v>
      </c>
      <c r="B72" s="76">
        <v>7200</v>
      </c>
    </row>
    <row r="73" spans="1:2" ht="12.75">
      <c r="A73" s="66" t="s">
        <v>327</v>
      </c>
      <c r="B73" s="76">
        <v>19600</v>
      </c>
    </row>
    <row r="74" spans="1:2" ht="12.75">
      <c r="A74" s="66" t="s">
        <v>319</v>
      </c>
      <c r="B74" s="76">
        <v>7500</v>
      </c>
    </row>
    <row r="75" spans="1:2" ht="12.75">
      <c r="A75" s="169" t="s">
        <v>302</v>
      </c>
      <c r="B75" s="177">
        <v>132000</v>
      </c>
    </row>
    <row r="77" spans="1:2" ht="12.75">
      <c r="A77" s="173" t="s">
        <v>309</v>
      </c>
      <c r="B77" s="174" t="s">
        <v>340</v>
      </c>
    </row>
    <row r="78" spans="1:2" ht="12.75">
      <c r="A78" s="68" t="s">
        <v>44</v>
      </c>
      <c r="B78" s="67">
        <v>2000</v>
      </c>
    </row>
    <row r="79" spans="1:2" ht="12.75">
      <c r="A79" s="68" t="s">
        <v>330</v>
      </c>
      <c r="B79" s="67">
        <v>2000</v>
      </c>
    </row>
    <row r="80" spans="1:2" ht="13.5" customHeight="1">
      <c r="A80" s="73" t="s">
        <v>47</v>
      </c>
      <c r="B80" s="67">
        <v>6000</v>
      </c>
    </row>
    <row r="81" spans="1:2" ht="12.75">
      <c r="A81" s="180" t="s">
        <v>310</v>
      </c>
      <c r="B81" s="181">
        <v>14000</v>
      </c>
    </row>
    <row r="82" spans="1:2" ht="12.75">
      <c r="A82" s="182" t="s">
        <v>318</v>
      </c>
      <c r="B82" s="181">
        <v>3000</v>
      </c>
    </row>
    <row r="83" spans="1:2" ht="12.75">
      <c r="A83" s="182" t="s">
        <v>303</v>
      </c>
      <c r="B83" s="181">
        <v>21000</v>
      </c>
    </row>
    <row r="84" spans="1:2" ht="12.75">
      <c r="A84" s="182" t="s">
        <v>316</v>
      </c>
      <c r="B84" s="181">
        <v>22000</v>
      </c>
    </row>
    <row r="85" spans="1:2" ht="12.75">
      <c r="A85" s="182" t="s">
        <v>304</v>
      </c>
      <c r="B85" s="181">
        <v>24000</v>
      </c>
    </row>
    <row r="86" spans="1:2" ht="12.75">
      <c r="A86" s="182" t="s">
        <v>317</v>
      </c>
      <c r="B86" s="181">
        <v>32000</v>
      </c>
    </row>
    <row r="87" spans="1:2" ht="12.75">
      <c r="A87" s="182" t="s">
        <v>308</v>
      </c>
      <c r="B87" s="181">
        <v>4000</v>
      </c>
    </row>
    <row r="88" spans="1:2" ht="12.75">
      <c r="A88" s="175" t="s">
        <v>339</v>
      </c>
      <c r="B88" s="176">
        <v>5000</v>
      </c>
    </row>
    <row r="89" spans="1:2" ht="12.75">
      <c r="A89" s="175" t="s">
        <v>306</v>
      </c>
      <c r="B89" s="176">
        <v>12000</v>
      </c>
    </row>
    <row r="90" spans="1:2" ht="14.25" customHeight="1">
      <c r="A90" s="175" t="s">
        <v>307</v>
      </c>
      <c r="B90" s="176">
        <v>2000</v>
      </c>
    </row>
    <row r="91" spans="1:2" ht="12.75">
      <c r="A91" s="175" t="s">
        <v>334</v>
      </c>
      <c r="B91" s="176">
        <v>5000</v>
      </c>
    </row>
    <row r="92" spans="1:2" ht="12.75">
      <c r="A92" s="175" t="s">
        <v>335</v>
      </c>
      <c r="B92" s="176">
        <v>2000</v>
      </c>
    </row>
    <row r="93" spans="1:2" ht="12.75">
      <c r="A93" s="175" t="s">
        <v>336</v>
      </c>
      <c r="B93" s="176">
        <v>8000</v>
      </c>
    </row>
    <row r="94" spans="1:2" ht="12.75">
      <c r="A94" s="175" t="s">
        <v>331</v>
      </c>
      <c r="B94" s="176">
        <v>5000</v>
      </c>
    </row>
    <row r="95" spans="1:2" ht="12.75">
      <c r="A95" s="175" t="s">
        <v>332</v>
      </c>
      <c r="B95" s="176">
        <v>10000</v>
      </c>
    </row>
    <row r="96" spans="1:2" ht="12.75">
      <c r="A96" s="175" t="s">
        <v>337</v>
      </c>
      <c r="B96" s="176">
        <v>5000</v>
      </c>
    </row>
    <row r="97" spans="1:2" ht="12.75">
      <c r="A97" s="175" t="s">
        <v>333</v>
      </c>
      <c r="B97" s="176">
        <v>12000</v>
      </c>
    </row>
    <row r="98" spans="1:2" ht="12.75">
      <c r="A98" s="175" t="s">
        <v>338</v>
      </c>
      <c r="B98" s="176">
        <v>5000</v>
      </c>
    </row>
    <row r="99" spans="1:2" ht="12.75">
      <c r="A99" s="169" t="s">
        <v>302</v>
      </c>
      <c r="B99" s="172">
        <v>201000</v>
      </c>
    </row>
    <row r="100" ht="12.75">
      <c r="A100" s="171" t="s">
        <v>311</v>
      </c>
    </row>
    <row r="101" ht="12.75">
      <c r="A101" s="38" t="s">
        <v>312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9"/>
  <sheetViews>
    <sheetView workbookViewId="0" topLeftCell="A4">
      <selection activeCell="E12" sqref="E12"/>
    </sheetView>
  </sheetViews>
  <sheetFormatPr defaultColWidth="9.140625" defaultRowHeight="12.75"/>
  <cols>
    <col min="1" max="1" width="17.28125" style="0" customWidth="1"/>
    <col min="2" max="2" width="39.140625" style="0" customWidth="1"/>
    <col min="3" max="3" width="35.00390625" style="0" customWidth="1"/>
  </cols>
  <sheetData>
    <row r="1" spans="1:3" ht="12.75">
      <c r="A1" s="2" t="s">
        <v>222</v>
      </c>
      <c r="B1" s="2"/>
      <c r="C1" s="2"/>
    </row>
    <row r="3" spans="1:3" ht="21">
      <c r="A3" s="77" t="s">
        <v>238</v>
      </c>
      <c r="B3" s="2"/>
      <c r="C3" s="2"/>
    </row>
    <row r="5" spans="1:3" ht="12.75">
      <c r="A5" s="46" t="s">
        <v>145</v>
      </c>
      <c r="B5" s="46" t="s">
        <v>146</v>
      </c>
      <c r="C5" s="46" t="s">
        <v>240</v>
      </c>
    </row>
    <row r="6" spans="1:3" ht="12.75">
      <c r="A6" s="54"/>
      <c r="B6" s="54"/>
      <c r="C6" s="54"/>
    </row>
    <row r="7" spans="1:3" ht="12.75">
      <c r="A7" s="46">
        <v>2310010</v>
      </c>
      <c r="B7" s="54" t="s">
        <v>147</v>
      </c>
      <c r="C7" s="47">
        <v>13217504.81</v>
      </c>
    </row>
    <row r="8" spans="1:3" ht="12.75">
      <c r="A8" s="46">
        <v>2310011</v>
      </c>
      <c r="B8" s="54" t="s">
        <v>139</v>
      </c>
      <c r="C8" s="47">
        <v>1740865.01</v>
      </c>
    </row>
    <row r="9" spans="1:3" ht="12.75">
      <c r="A9" s="46">
        <v>2310012</v>
      </c>
      <c r="B9" s="54" t="s">
        <v>148</v>
      </c>
      <c r="C9" s="47">
        <v>13732692.6</v>
      </c>
    </row>
    <row r="10" spans="1:3" ht="12.75">
      <c r="A10" s="46">
        <v>2310013</v>
      </c>
      <c r="B10" s="54" t="s">
        <v>219</v>
      </c>
      <c r="C10" s="47">
        <v>222791.65</v>
      </c>
    </row>
    <row r="11" spans="1:3" ht="12.75">
      <c r="A11" s="46">
        <v>2310015</v>
      </c>
      <c r="B11" s="54" t="s">
        <v>220</v>
      </c>
      <c r="C11" s="47">
        <v>39601.08</v>
      </c>
    </row>
    <row r="12" spans="1:3" ht="12.75">
      <c r="A12" s="46">
        <v>2310016</v>
      </c>
      <c r="B12" s="54" t="s">
        <v>140</v>
      </c>
      <c r="C12" s="47">
        <v>1464946.24</v>
      </c>
    </row>
    <row r="13" spans="1:3" ht="12.75">
      <c r="A13" s="46">
        <v>2310018</v>
      </c>
      <c r="B13" s="54" t="s">
        <v>221</v>
      </c>
      <c r="C13" s="47">
        <v>550</v>
      </c>
    </row>
    <row r="14" spans="1:3" ht="12.75">
      <c r="A14" s="46">
        <v>2310019</v>
      </c>
      <c r="B14" s="54" t="s">
        <v>141</v>
      </c>
      <c r="C14" s="47">
        <v>1877939.42</v>
      </c>
    </row>
    <row r="15" spans="1:3" ht="12.75">
      <c r="A15" s="78"/>
      <c r="B15" s="79" t="s">
        <v>151</v>
      </c>
      <c r="C15" s="80">
        <f>SUM(C7:C14)</f>
        <v>32296890.809999995</v>
      </c>
    </row>
    <row r="16" spans="1:3" ht="12.75">
      <c r="A16" s="46">
        <v>2360100</v>
      </c>
      <c r="B16" s="54" t="s">
        <v>81</v>
      </c>
      <c r="C16" s="47">
        <v>118813.58</v>
      </c>
    </row>
    <row r="17" spans="1:3" ht="12.75">
      <c r="A17" s="81"/>
      <c r="B17" s="79" t="s">
        <v>152</v>
      </c>
      <c r="C17" s="80">
        <f>SUM(C16)</f>
        <v>118813.58</v>
      </c>
    </row>
    <row r="18" spans="1:3" ht="15.75">
      <c r="A18" s="81"/>
      <c r="B18" s="54"/>
      <c r="C18" s="82">
        <f>SUM(C17,C15)</f>
        <v>32415704.389999993</v>
      </c>
    </row>
    <row r="19" spans="1:3" ht="12.75">
      <c r="A19" s="46">
        <v>2450040</v>
      </c>
      <c r="B19" s="54" t="s">
        <v>150</v>
      </c>
      <c r="C19" s="47">
        <v>1162286.82</v>
      </c>
    </row>
    <row r="21" spans="1:3" ht="12.75">
      <c r="A21" s="83" t="s">
        <v>142</v>
      </c>
      <c r="B21" s="2"/>
      <c r="C21" s="2"/>
    </row>
    <row r="22" spans="1:3" ht="12.75">
      <c r="A22" s="83" t="s">
        <v>143</v>
      </c>
      <c r="B22" s="2"/>
      <c r="C22" s="84"/>
    </row>
    <row r="23" spans="1:3" ht="12.75">
      <c r="A23" s="83" t="s">
        <v>144</v>
      </c>
      <c r="B23" s="2"/>
      <c r="C23" s="2"/>
    </row>
    <row r="24" spans="1:3" ht="12.75">
      <c r="A24" s="83"/>
      <c r="B24" s="2"/>
      <c r="C24" s="2"/>
    </row>
    <row r="26" spans="1:6" ht="12.75">
      <c r="A26" s="87" t="s">
        <v>239</v>
      </c>
      <c r="B26" s="88"/>
      <c r="C26" s="88"/>
      <c r="D26" s="141"/>
      <c r="E26" s="141"/>
      <c r="F26" s="141"/>
    </row>
    <row r="27" spans="1:2" ht="12.75">
      <c r="A27" s="1"/>
      <c r="B27" s="1"/>
    </row>
    <row r="28" spans="1:3" ht="12.75">
      <c r="A28" s="85"/>
      <c r="B28" s="85"/>
      <c r="C28" s="85"/>
    </row>
    <row r="29" spans="1:3" ht="12.75">
      <c r="A29" s="85"/>
      <c r="B29" s="85"/>
      <c r="C29" s="85"/>
    </row>
    <row r="30" spans="1:3" ht="12.75">
      <c r="A30" s="85"/>
      <c r="B30" s="85"/>
      <c r="C30" s="85"/>
    </row>
    <row r="31" spans="1:3" ht="12.75">
      <c r="A31" s="85"/>
      <c r="B31" s="85"/>
      <c r="C31" s="85"/>
    </row>
    <row r="32" spans="1:3" ht="12.75">
      <c r="A32" s="85"/>
      <c r="B32" s="85"/>
      <c r="C32" s="85"/>
    </row>
    <row r="33" spans="1:3" ht="12.75">
      <c r="A33" s="85"/>
      <c r="B33" s="85"/>
      <c r="C33" s="85"/>
    </row>
    <row r="36" spans="1:3" ht="12.75">
      <c r="A36" s="2"/>
      <c r="B36" s="2"/>
      <c r="C36" s="84"/>
    </row>
    <row r="39" ht="12.75">
      <c r="C39" s="8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workbookViewId="0" topLeftCell="A1">
      <selection activeCell="I18" sqref="I18"/>
    </sheetView>
  </sheetViews>
  <sheetFormatPr defaultColWidth="9.140625" defaultRowHeight="12.75"/>
  <cols>
    <col min="1" max="1" width="9.140625" style="2" customWidth="1"/>
    <col min="2" max="2" width="18.8515625" style="2" customWidth="1"/>
    <col min="3" max="3" width="10.8515625" style="2" bestFit="1" customWidth="1"/>
    <col min="4" max="4" width="11.421875" style="2" bestFit="1" customWidth="1"/>
    <col min="5" max="5" width="10.8515625" style="2" bestFit="1" customWidth="1"/>
    <col min="6" max="6" width="11.57421875" style="2" customWidth="1"/>
    <col min="7" max="7" width="10.8515625" style="2" bestFit="1" customWidth="1"/>
    <col min="8" max="8" width="11.421875" style="2" bestFit="1" customWidth="1"/>
    <col min="9" max="9" width="10.8515625" style="2" bestFit="1" customWidth="1"/>
    <col min="10" max="10" width="11.140625" style="2" customWidth="1"/>
    <col min="11" max="11" width="11.00390625" style="2" customWidth="1"/>
    <col min="12" max="16384" width="9.140625" style="2" customWidth="1"/>
  </cols>
  <sheetData>
    <row r="1" ht="12.75">
      <c r="A1" s="2" t="s">
        <v>49</v>
      </c>
    </row>
    <row r="3" ht="15.75">
      <c r="A3" s="5" t="s">
        <v>342</v>
      </c>
    </row>
    <row r="4" ht="12.75">
      <c r="A4" s="6" t="s">
        <v>82</v>
      </c>
    </row>
    <row r="5" spans="1:11" ht="22.5">
      <c r="A5" s="65" t="s">
        <v>157</v>
      </c>
      <c r="B5" s="65" t="s">
        <v>146</v>
      </c>
      <c r="C5" s="65" t="s">
        <v>159</v>
      </c>
      <c r="D5" s="65" t="s">
        <v>158</v>
      </c>
      <c r="E5" s="65" t="s">
        <v>162</v>
      </c>
      <c r="F5" s="65" t="s">
        <v>158</v>
      </c>
      <c r="G5" s="65" t="s">
        <v>74</v>
      </c>
      <c r="H5" s="65" t="s">
        <v>158</v>
      </c>
      <c r="I5" s="65" t="s">
        <v>51</v>
      </c>
      <c r="J5" s="65" t="s">
        <v>158</v>
      </c>
      <c r="K5" s="65" t="s">
        <v>341</v>
      </c>
    </row>
    <row r="6" spans="1:11" ht="12.75">
      <c r="A6" s="130"/>
      <c r="B6" s="89"/>
      <c r="C6" s="89"/>
      <c r="D6" s="90"/>
      <c r="E6" s="90"/>
      <c r="F6" s="90"/>
      <c r="G6" s="90"/>
      <c r="H6" s="90"/>
      <c r="I6" s="90"/>
      <c r="J6" s="90"/>
      <c r="K6" s="90"/>
    </row>
    <row r="7" spans="1:11" ht="24" customHeight="1">
      <c r="A7" s="65">
        <v>2310010</v>
      </c>
      <c r="B7" s="91" t="s">
        <v>147</v>
      </c>
      <c r="C7" s="86">
        <v>41520794.71</v>
      </c>
      <c r="D7" s="143">
        <f aca="true" t="shared" si="0" ref="D7:D17">SUM(E7-C7)</f>
        <v>-19831720.05</v>
      </c>
      <c r="E7" s="86">
        <v>21689074.66</v>
      </c>
      <c r="F7" s="143">
        <f>SUM(G7-E7)</f>
        <v>7045495.629999999</v>
      </c>
      <c r="G7" s="86">
        <v>28734570.29</v>
      </c>
      <c r="H7" s="143">
        <f>SUM(I7-G7)</f>
        <v>-4407273.27</v>
      </c>
      <c r="I7" s="142">
        <v>24327297.02</v>
      </c>
      <c r="J7" s="143">
        <f>SUM(K7-I7)</f>
        <v>-11109792.209999999</v>
      </c>
      <c r="K7" s="142">
        <v>13217504.81</v>
      </c>
    </row>
    <row r="8" spans="1:11" ht="23.25" customHeight="1">
      <c r="A8" s="65">
        <v>2310011</v>
      </c>
      <c r="B8" s="91" t="s">
        <v>73</v>
      </c>
      <c r="C8" s="86"/>
      <c r="D8" s="143">
        <f t="shared" si="0"/>
        <v>0</v>
      </c>
      <c r="E8" s="86"/>
      <c r="F8" s="143">
        <f aca="true" t="shared" si="1" ref="F8:F15">SUM(G8-E8)</f>
        <v>7339245.78</v>
      </c>
      <c r="G8" s="86">
        <v>7339245.78</v>
      </c>
      <c r="H8" s="143">
        <f aca="true" t="shared" si="2" ref="H8:H17">SUM(I8-G8)</f>
        <v>10133242.529999997</v>
      </c>
      <c r="I8" s="86">
        <v>17472488.31</v>
      </c>
      <c r="J8" s="143">
        <f aca="true" t="shared" si="3" ref="J8:J17">SUM(K8-I8)</f>
        <v>-15731623.299999999</v>
      </c>
      <c r="K8" s="86">
        <v>1740865.01</v>
      </c>
    </row>
    <row r="9" spans="1:11" ht="21.75" customHeight="1">
      <c r="A9" s="65">
        <v>2310012</v>
      </c>
      <c r="B9" s="91" t="s">
        <v>160</v>
      </c>
      <c r="C9" s="86">
        <v>15197713.97</v>
      </c>
      <c r="D9" s="143">
        <f t="shared" si="0"/>
        <v>4856865.359999998</v>
      </c>
      <c r="E9" s="86">
        <v>20054579.33</v>
      </c>
      <c r="F9" s="143">
        <f t="shared" si="1"/>
        <v>4622944.25</v>
      </c>
      <c r="G9" s="86">
        <v>24677523.58</v>
      </c>
      <c r="H9" s="143">
        <f t="shared" si="2"/>
        <v>5009812.050000001</v>
      </c>
      <c r="I9" s="86">
        <v>29687335.63</v>
      </c>
      <c r="J9" s="143">
        <f t="shared" si="3"/>
        <v>-15954643.03</v>
      </c>
      <c r="K9" s="86">
        <v>13732692.6</v>
      </c>
    </row>
    <row r="10" spans="1:11" ht="20.25" customHeight="1">
      <c r="A10" s="65">
        <v>2310013</v>
      </c>
      <c r="B10" s="91" t="s">
        <v>219</v>
      </c>
      <c r="C10" s="86">
        <v>222514.44</v>
      </c>
      <c r="D10" s="143">
        <f t="shared" si="0"/>
        <v>468.79000000000815</v>
      </c>
      <c r="E10" s="86">
        <v>222983.23</v>
      </c>
      <c r="F10" s="143">
        <f t="shared" si="1"/>
        <v>201.78999999997905</v>
      </c>
      <c r="G10" s="86">
        <v>223185.02</v>
      </c>
      <c r="H10" s="143">
        <f t="shared" si="2"/>
        <v>-24.869999999995343</v>
      </c>
      <c r="I10" s="86">
        <v>223160.15</v>
      </c>
      <c r="J10" s="143">
        <f t="shared" si="3"/>
        <v>-368.5</v>
      </c>
      <c r="K10" s="86">
        <v>222791.65</v>
      </c>
    </row>
    <row r="11" spans="1:11" ht="21.75" customHeight="1">
      <c r="A11" s="65">
        <v>2310015</v>
      </c>
      <c r="B11" s="91" t="s">
        <v>220</v>
      </c>
      <c r="C11" s="86">
        <v>45578.81</v>
      </c>
      <c r="D11" s="143">
        <f t="shared" si="0"/>
        <v>-141.5199999999968</v>
      </c>
      <c r="E11" s="86">
        <v>45437.29</v>
      </c>
      <c r="F11" s="143">
        <f t="shared" si="1"/>
        <v>-163.55999999999767</v>
      </c>
      <c r="G11" s="86">
        <v>45273.73</v>
      </c>
      <c r="H11" s="143">
        <f t="shared" si="2"/>
        <v>-171.8000000000029</v>
      </c>
      <c r="I11" s="86">
        <v>45101.93</v>
      </c>
      <c r="J11" s="143">
        <f t="shared" si="3"/>
        <v>-5500.8499999999985</v>
      </c>
      <c r="K11" s="86">
        <v>39601.08</v>
      </c>
    </row>
    <row r="12" spans="1:11" ht="20.25" customHeight="1">
      <c r="A12" s="65">
        <v>2310019</v>
      </c>
      <c r="B12" s="91" t="s">
        <v>155</v>
      </c>
      <c r="C12" s="86">
        <v>3991198.28</v>
      </c>
      <c r="D12" s="143">
        <f t="shared" si="0"/>
        <v>-2217479.79</v>
      </c>
      <c r="E12" s="86">
        <v>1773718.49</v>
      </c>
      <c r="F12" s="143">
        <f t="shared" si="1"/>
        <v>419005.19999999995</v>
      </c>
      <c r="G12" s="86">
        <v>2192723.69</v>
      </c>
      <c r="H12" s="143">
        <f t="shared" si="2"/>
        <v>1741270.0100000002</v>
      </c>
      <c r="I12" s="86">
        <v>3933993.7</v>
      </c>
      <c r="J12" s="143">
        <f t="shared" si="3"/>
        <v>-2056054.2800000003</v>
      </c>
      <c r="K12" s="86">
        <v>1877939.42</v>
      </c>
    </row>
    <row r="13" spans="1:11" ht="18" customHeight="1">
      <c r="A13" s="65">
        <v>2310016</v>
      </c>
      <c r="B13" s="91" t="s">
        <v>163</v>
      </c>
      <c r="C13" s="86"/>
      <c r="D13" s="143">
        <f t="shared" si="0"/>
        <v>1933877.54</v>
      </c>
      <c r="E13" s="86">
        <v>1933877.54</v>
      </c>
      <c r="F13" s="143">
        <f t="shared" si="1"/>
        <v>27365.01000000001</v>
      </c>
      <c r="G13" s="86">
        <v>1961242.55</v>
      </c>
      <c r="H13" s="143">
        <f t="shared" si="2"/>
        <v>-325640.27</v>
      </c>
      <c r="I13" s="86">
        <v>1635602.28</v>
      </c>
      <c r="J13" s="143">
        <f t="shared" si="3"/>
        <v>-170656.04000000004</v>
      </c>
      <c r="K13" s="86">
        <v>1464946.24</v>
      </c>
    </row>
    <row r="14" spans="1:11" ht="22.5">
      <c r="A14" s="65">
        <v>2360120</v>
      </c>
      <c r="B14" s="91" t="s">
        <v>149</v>
      </c>
      <c r="C14" s="86">
        <v>6131960.97</v>
      </c>
      <c r="D14" s="143">
        <f t="shared" si="0"/>
        <v>34053.43000000063</v>
      </c>
      <c r="E14" s="86">
        <v>6166014.4</v>
      </c>
      <c r="F14" s="143">
        <f t="shared" si="1"/>
        <v>-6166014.4</v>
      </c>
      <c r="G14" s="86">
        <v>0</v>
      </c>
      <c r="H14" s="143">
        <f t="shared" si="2"/>
        <v>0</v>
      </c>
      <c r="I14" s="86">
        <v>0</v>
      </c>
      <c r="J14" s="143">
        <f t="shared" si="3"/>
        <v>0</v>
      </c>
      <c r="K14" s="86">
        <v>0</v>
      </c>
    </row>
    <row r="15" spans="1:11" ht="22.5">
      <c r="A15" s="65">
        <v>2360140</v>
      </c>
      <c r="B15" s="91" t="s">
        <v>161</v>
      </c>
      <c r="C15" s="91">
        <v>695.34</v>
      </c>
      <c r="D15" s="143">
        <f t="shared" si="0"/>
        <v>-695.34</v>
      </c>
      <c r="E15" s="86">
        <v>0</v>
      </c>
      <c r="F15" s="143">
        <f t="shared" si="1"/>
        <v>0</v>
      </c>
      <c r="G15" s="86">
        <v>0</v>
      </c>
      <c r="H15" s="143">
        <f t="shared" si="2"/>
        <v>0</v>
      </c>
      <c r="I15" s="86">
        <v>0</v>
      </c>
      <c r="J15" s="143">
        <f t="shared" si="3"/>
        <v>0</v>
      </c>
      <c r="K15" s="86">
        <v>0</v>
      </c>
    </row>
    <row r="16" spans="1:11" ht="12.75">
      <c r="A16" s="65">
        <v>2310018</v>
      </c>
      <c r="B16" s="91" t="s">
        <v>221</v>
      </c>
      <c r="C16" s="91">
        <v>0</v>
      </c>
      <c r="D16" s="143">
        <f t="shared" si="0"/>
        <v>0</v>
      </c>
      <c r="E16" s="86">
        <v>0</v>
      </c>
      <c r="F16" s="143">
        <v>0</v>
      </c>
      <c r="G16" s="86">
        <v>0</v>
      </c>
      <c r="H16" s="143">
        <f t="shared" si="2"/>
        <v>910</v>
      </c>
      <c r="I16" s="86">
        <v>910</v>
      </c>
      <c r="J16" s="143">
        <f t="shared" si="3"/>
        <v>-360</v>
      </c>
      <c r="K16" s="86">
        <v>550</v>
      </c>
    </row>
    <row r="17" spans="1:11" ht="20.25" customHeight="1">
      <c r="A17" s="65">
        <v>2360100</v>
      </c>
      <c r="B17" s="91" t="s">
        <v>81</v>
      </c>
      <c r="C17" s="86">
        <v>93051.45</v>
      </c>
      <c r="D17" s="143">
        <f t="shared" si="0"/>
        <v>5578.699999999997</v>
      </c>
      <c r="E17" s="86">
        <v>98630.15</v>
      </c>
      <c r="F17" s="143">
        <f>SUM(G17-E17)</f>
        <v>-10396.419999999998</v>
      </c>
      <c r="G17" s="86">
        <v>88233.73</v>
      </c>
      <c r="H17" s="143">
        <f t="shared" si="2"/>
        <v>18079.059999999998</v>
      </c>
      <c r="I17" s="86">
        <v>106312.79</v>
      </c>
      <c r="J17" s="143">
        <f t="shared" si="3"/>
        <v>12500.790000000008</v>
      </c>
      <c r="K17" s="86">
        <v>118813.58</v>
      </c>
    </row>
    <row r="18" spans="1:11" ht="26.25" customHeight="1">
      <c r="A18" s="130"/>
      <c r="B18" s="89"/>
      <c r="C18" s="92">
        <f aca="true" t="shared" si="4" ref="C18:K18">SUM(C7:C17)</f>
        <v>67203507.97000001</v>
      </c>
      <c r="D18" s="92">
        <f t="shared" si="4"/>
        <v>-15219192.880000006</v>
      </c>
      <c r="E18" s="92">
        <f t="shared" si="4"/>
        <v>51984315.08999999</v>
      </c>
      <c r="F18" s="92">
        <f t="shared" si="4"/>
        <v>13277683.280000001</v>
      </c>
      <c r="G18" s="92">
        <f t="shared" si="4"/>
        <v>65261998.36999999</v>
      </c>
      <c r="H18" s="92">
        <f t="shared" si="4"/>
        <v>12170203.44</v>
      </c>
      <c r="I18" s="92">
        <f t="shared" si="4"/>
        <v>77432201.81000002</v>
      </c>
      <c r="J18" s="92">
        <f t="shared" si="4"/>
        <v>-45016497.42</v>
      </c>
      <c r="K18" s="92">
        <f t="shared" si="4"/>
        <v>32415704.389999997</v>
      </c>
    </row>
    <row r="19" spans="1:11" ht="22.5">
      <c r="A19" s="65">
        <v>2450040</v>
      </c>
      <c r="B19" s="91" t="s">
        <v>150</v>
      </c>
      <c r="C19" s="86">
        <v>1565603.89</v>
      </c>
      <c r="D19" s="143">
        <f>SUM(E19-C19)</f>
        <v>-70802.22999999998</v>
      </c>
      <c r="E19" s="86">
        <v>1494801.66</v>
      </c>
      <c r="F19" s="143">
        <f>SUM(G19-E19)</f>
        <v>-23538.449999999953</v>
      </c>
      <c r="G19" s="86">
        <v>1471263.21</v>
      </c>
      <c r="H19" s="143">
        <f>SUM(I19-G19)</f>
        <v>-276899.72</v>
      </c>
      <c r="I19" s="86">
        <v>1194363.49</v>
      </c>
      <c r="J19" s="143">
        <f>SUM(K19-I19)</f>
        <v>-32076.669999999925</v>
      </c>
      <c r="K19" s="86">
        <v>1162286.82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37"/>
  <sheetViews>
    <sheetView workbookViewId="0" topLeftCell="A13">
      <selection activeCell="B22" sqref="B22"/>
    </sheetView>
  </sheetViews>
  <sheetFormatPr defaultColWidth="9.140625" defaultRowHeight="12.75"/>
  <cols>
    <col min="1" max="1" width="47.7109375" style="2" bestFit="1" customWidth="1"/>
    <col min="2" max="2" width="26.421875" style="2" bestFit="1" customWidth="1"/>
    <col min="3" max="3" width="51.57421875" style="2" bestFit="1" customWidth="1"/>
    <col min="4" max="16384" width="9.140625" style="2" customWidth="1"/>
  </cols>
  <sheetData>
    <row r="1" spans="1:2" ht="12.75">
      <c r="A1" s="2" t="s">
        <v>54</v>
      </c>
      <c r="B1" s="69"/>
    </row>
    <row r="2" ht="12.75">
      <c r="B2" s="69"/>
    </row>
    <row r="3" spans="1:2" ht="15.75">
      <c r="A3" s="93" t="s">
        <v>343</v>
      </c>
      <c r="B3" s="69"/>
    </row>
    <row r="4" spans="1:2" ht="15">
      <c r="A4" s="94" t="s">
        <v>344</v>
      </c>
      <c r="B4" s="69"/>
    </row>
    <row r="5" spans="1:2" ht="12.75">
      <c r="A5" s="6" t="s">
        <v>82</v>
      </c>
      <c r="B5" s="69"/>
    </row>
    <row r="6" ht="12.75">
      <c r="B6" s="69"/>
    </row>
    <row r="7" spans="1:3" ht="21">
      <c r="A7" s="100" t="s">
        <v>164</v>
      </c>
      <c r="B7" s="100" t="s">
        <v>156</v>
      </c>
      <c r="C7" s="100" t="s">
        <v>165</v>
      </c>
    </row>
    <row r="8" spans="1:3" ht="26.25">
      <c r="A8" s="101" t="s">
        <v>345</v>
      </c>
      <c r="B8" s="95">
        <v>77325889.02</v>
      </c>
      <c r="C8" s="102" t="s">
        <v>50</v>
      </c>
    </row>
    <row r="9" spans="1:3" ht="15.75">
      <c r="A9" s="101" t="s">
        <v>345</v>
      </c>
      <c r="B9" s="95">
        <v>106312.79</v>
      </c>
      <c r="C9" s="103" t="s">
        <v>172</v>
      </c>
    </row>
    <row r="10" spans="1:3" ht="26.25">
      <c r="A10" s="104" t="s">
        <v>346</v>
      </c>
      <c r="B10" s="96">
        <f>SUM(B8:B9)</f>
        <v>77432201.81</v>
      </c>
      <c r="C10" s="62" t="s">
        <v>166</v>
      </c>
    </row>
    <row r="11" spans="1:3" ht="15.75">
      <c r="A11" s="101" t="s">
        <v>347</v>
      </c>
      <c r="B11" s="95">
        <v>166038696.71</v>
      </c>
      <c r="C11" s="103" t="s">
        <v>351</v>
      </c>
    </row>
    <row r="12" spans="1:3" ht="15.75">
      <c r="A12" s="101" t="s">
        <v>348</v>
      </c>
      <c r="B12" s="95">
        <v>-207501688.35</v>
      </c>
      <c r="C12" s="103" t="s">
        <v>352</v>
      </c>
    </row>
    <row r="13" spans="1:3" ht="15.75">
      <c r="A13" s="101" t="s">
        <v>167</v>
      </c>
      <c r="B13" s="95">
        <f>SUM(B10+B11+B12)</f>
        <v>35969210.17000002</v>
      </c>
      <c r="C13" s="103" t="s">
        <v>167</v>
      </c>
    </row>
    <row r="14" spans="1:3" ht="15.75">
      <c r="A14" s="101" t="s">
        <v>168</v>
      </c>
      <c r="B14" s="95">
        <v>-4004532</v>
      </c>
      <c r="C14" s="103" t="s">
        <v>353</v>
      </c>
    </row>
    <row r="15" spans="1:3" ht="15.75">
      <c r="A15" s="101" t="s">
        <v>169</v>
      </c>
      <c r="B15" s="95">
        <v>0</v>
      </c>
      <c r="C15" s="103"/>
    </row>
    <row r="16" spans="1:3" ht="15.75">
      <c r="A16" s="101" t="s">
        <v>153</v>
      </c>
      <c r="B16" s="95">
        <v>451026.22</v>
      </c>
      <c r="C16" s="103" t="s">
        <v>171</v>
      </c>
    </row>
    <row r="17" spans="1:3" ht="26.25">
      <c r="A17" s="104" t="s">
        <v>349</v>
      </c>
      <c r="B17" s="96">
        <f>SUM(B13+B14+B15+B16)</f>
        <v>32415704.390000015</v>
      </c>
      <c r="C17" s="62" t="s">
        <v>166</v>
      </c>
    </row>
    <row r="18" spans="1:3" ht="26.25">
      <c r="A18" s="101" t="s">
        <v>350</v>
      </c>
      <c r="B18" s="82">
        <v>32296890.81</v>
      </c>
      <c r="C18" s="102" t="s">
        <v>170</v>
      </c>
    </row>
    <row r="19" spans="1:3" ht="15.75">
      <c r="A19" s="101" t="s">
        <v>350</v>
      </c>
      <c r="B19" s="82">
        <v>118813.58</v>
      </c>
      <c r="C19" s="103" t="s">
        <v>172</v>
      </c>
    </row>
    <row r="20" spans="1:3" ht="15.75">
      <c r="A20" s="97"/>
      <c r="B20" s="97"/>
      <c r="C20" s="105"/>
    </row>
    <row r="21" spans="1:3" ht="15.75">
      <c r="A21" s="101" t="s">
        <v>350</v>
      </c>
      <c r="B21" s="82">
        <v>1162286.82</v>
      </c>
      <c r="C21" s="103" t="s">
        <v>154</v>
      </c>
    </row>
    <row r="26" ht="12.75">
      <c r="C26" s="98"/>
    </row>
    <row r="27" ht="12.75">
      <c r="C27" s="98"/>
    </row>
    <row r="28" ht="12.75">
      <c r="C28" s="98"/>
    </row>
    <row r="29" ht="12.75">
      <c r="C29" s="98"/>
    </row>
    <row r="30" ht="12.75">
      <c r="C30" s="98"/>
    </row>
    <row r="31" ht="12.75">
      <c r="C31" s="98"/>
    </row>
    <row r="32" ht="12.75">
      <c r="C32" s="99"/>
    </row>
    <row r="33" ht="12.75">
      <c r="C33" s="98"/>
    </row>
    <row r="34" ht="12.75">
      <c r="C34" s="98"/>
    </row>
    <row r="35" ht="12.75">
      <c r="C35" s="99"/>
    </row>
    <row r="36" ht="12.75">
      <c r="C36" s="98"/>
    </row>
    <row r="37" ht="12.75">
      <c r="C37" s="9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K.Nenutilova</cp:lastModifiedBy>
  <cp:lastPrinted>2016-04-14T11:30:54Z</cp:lastPrinted>
  <dcterms:modified xsi:type="dcterms:W3CDTF">2016-04-14T11:31:06Z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826667226</vt:i4>
  </property>
  <property fmtid="{D5CDD505-2E9C-101B-9397-08002B2CF9AE}" pid="3" name="_EmailSubject">
    <vt:lpwstr>Tabulky na 2.změnu rozpočtu</vt:lpwstr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