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240" windowHeight="7752"/>
  </bookViews>
  <sheets>
    <sheet name="příjmy 2018" sheetId="1" r:id="rId1"/>
    <sheet name="výdaje 2018" sheetId="2" r:id="rId2"/>
    <sheet name="financování" sheetId="4" r:id="rId3"/>
  </sheets>
  <definedNames>
    <definedName name="_xlnm.Print_Area" localSheetId="0">'příjmy 2018'!$A$1:$M$96</definedName>
    <definedName name="_xlnm.Print_Area" localSheetId="1">'výdaje 2018'!$A$1:$L$341</definedName>
  </definedNames>
  <calcPr calcId="181029"/>
  <fileRecoveryPr autoRecover="0"/>
</workbook>
</file>

<file path=xl/calcChain.xml><?xml version="1.0" encoding="utf-8"?>
<calcChain xmlns="http://schemas.openxmlformats.org/spreadsheetml/2006/main">
  <c r="I13" i="4" l="1"/>
  <c r="J332" i="2"/>
  <c r="J328" i="2"/>
  <c r="J319" i="2"/>
  <c r="J315" i="2"/>
  <c r="J310" i="2"/>
  <c r="J305" i="2"/>
  <c r="J299" i="2"/>
  <c r="J294" i="2"/>
  <c r="J291" i="2"/>
  <c r="J283" i="2"/>
  <c r="J272" i="2"/>
  <c r="J269" i="2"/>
  <c r="J266" i="2"/>
  <c r="J261" i="2"/>
  <c r="J254" i="2"/>
  <c r="J244" i="2"/>
  <c r="J241" i="2"/>
  <c r="J238" i="2"/>
  <c r="J234" i="2"/>
  <c r="J231" i="2"/>
  <c r="J228" i="2"/>
  <c r="J225" i="2"/>
  <c r="J221" i="2"/>
  <c r="J217" i="2"/>
  <c r="J213" i="2"/>
  <c r="J208" i="2"/>
  <c r="J205" i="2"/>
  <c r="J200" i="2"/>
  <c r="J197" i="2"/>
  <c r="J191" i="2"/>
  <c r="J177" i="2"/>
  <c r="J174" i="2"/>
  <c r="J166" i="2"/>
  <c r="J160" i="2"/>
  <c r="J157" i="2"/>
  <c r="J154" i="2"/>
  <c r="J149" i="2"/>
  <c r="J141" i="2"/>
  <c r="J135" i="2"/>
  <c r="J129" i="2"/>
  <c r="J125" i="2"/>
  <c r="J117" i="2"/>
  <c r="J114" i="2"/>
  <c r="J111" i="2"/>
  <c r="J104" i="2"/>
  <c r="J95" i="2"/>
  <c r="J91" i="2"/>
  <c r="J83" i="2"/>
  <c r="J80" i="2"/>
  <c r="J67" i="2"/>
  <c r="J56" i="2"/>
  <c r="J51" i="2"/>
  <c r="J43" i="2"/>
  <c r="J40" i="2"/>
  <c r="J35" i="2"/>
  <c r="J21" i="2"/>
  <c r="J15" i="2"/>
  <c r="J10" i="2"/>
  <c r="J6" i="2"/>
  <c r="K93" i="1"/>
  <c r="J338" i="2" l="1"/>
  <c r="L288" i="2"/>
  <c r="K13" i="4" l="1"/>
  <c r="L177" i="2" l="1"/>
  <c r="L305" i="2" l="1"/>
  <c r="L166" i="2"/>
  <c r="L10" i="2"/>
  <c r="L135" i="2"/>
  <c r="L332" i="2"/>
  <c r="K332" i="2"/>
  <c r="L328" i="2"/>
  <c r="K328" i="2"/>
  <c r="L319" i="2"/>
  <c r="K319" i="2"/>
  <c r="L315" i="2"/>
  <c r="K315" i="2"/>
  <c r="L310" i="2"/>
  <c r="K310" i="2"/>
  <c r="K305" i="2"/>
  <c r="L299" i="2"/>
  <c r="K299" i="2"/>
  <c r="L294" i="2"/>
  <c r="K294" i="2"/>
  <c r="L291" i="2"/>
  <c r="K291" i="2"/>
  <c r="L283" i="2"/>
  <c r="K283" i="2"/>
  <c r="L272" i="2"/>
  <c r="K272" i="2"/>
  <c r="L269" i="2"/>
  <c r="K269" i="2"/>
  <c r="L266" i="2"/>
  <c r="K266" i="2"/>
  <c r="L261" i="2"/>
  <c r="K261" i="2"/>
  <c r="L254" i="2"/>
  <c r="K254" i="2"/>
  <c r="L244" i="2"/>
  <c r="K244" i="2"/>
  <c r="L241" i="2"/>
  <c r="K241" i="2"/>
  <c r="L238" i="2"/>
  <c r="K238" i="2"/>
  <c r="L234" i="2"/>
  <c r="K234" i="2"/>
  <c r="L231" i="2"/>
  <c r="K231" i="2"/>
  <c r="L228" i="2"/>
  <c r="K228" i="2"/>
  <c r="L225" i="2"/>
  <c r="K225" i="2"/>
  <c r="L221" i="2"/>
  <c r="K221" i="2"/>
  <c r="L217" i="2"/>
  <c r="K217" i="2"/>
  <c r="L213" i="2"/>
  <c r="K213" i="2"/>
  <c r="L208" i="2"/>
  <c r="K208" i="2"/>
  <c r="L205" i="2"/>
  <c r="K205" i="2"/>
  <c r="L200" i="2"/>
  <c r="K200" i="2"/>
  <c r="L197" i="2"/>
  <c r="K197" i="2"/>
  <c r="L191" i="2"/>
  <c r="K191" i="2"/>
  <c r="K177" i="2"/>
  <c r="L174" i="2"/>
  <c r="K174" i="2"/>
  <c r="K166" i="2"/>
  <c r="L160" i="2"/>
  <c r="K160" i="2"/>
  <c r="L157" i="2"/>
  <c r="K157" i="2"/>
  <c r="L154" i="2"/>
  <c r="K154" i="2"/>
  <c r="L149" i="2"/>
  <c r="K149" i="2"/>
  <c r="L141" i="2"/>
  <c r="K141" i="2"/>
  <c r="K135" i="2"/>
  <c r="L129" i="2"/>
  <c r="K129" i="2"/>
  <c r="L125" i="2"/>
  <c r="K125" i="2"/>
  <c r="L117" i="2"/>
  <c r="K117" i="2"/>
  <c r="L114" i="2"/>
  <c r="K114" i="2"/>
  <c r="L111" i="2"/>
  <c r="K111" i="2"/>
  <c r="L104" i="2"/>
  <c r="K104" i="2"/>
  <c r="L95" i="2"/>
  <c r="K95" i="2"/>
  <c r="L91" i="2"/>
  <c r="K91" i="2"/>
  <c r="L83" i="2"/>
  <c r="K83" i="2"/>
  <c r="L80" i="2"/>
  <c r="K80" i="2"/>
  <c r="L67" i="2"/>
  <c r="K67" i="2"/>
  <c r="L56" i="2"/>
  <c r="K56" i="2"/>
  <c r="L51" i="2"/>
  <c r="K51" i="2"/>
  <c r="L49" i="2"/>
  <c r="L43" i="2" s="1"/>
  <c r="K43" i="2"/>
  <c r="L40" i="2"/>
  <c r="K40" i="2"/>
  <c r="L35" i="2"/>
  <c r="K35" i="2"/>
  <c r="L21" i="2"/>
  <c r="K21" i="2"/>
  <c r="L15" i="2"/>
  <c r="K15" i="2"/>
  <c r="K10" i="2"/>
  <c r="L6" i="2"/>
  <c r="K6" i="2"/>
  <c r="K338" i="2" l="1"/>
  <c r="L338" i="2"/>
  <c r="M93" i="1"/>
  <c r="L93" i="1"/>
  <c r="I266" i="2" l="1"/>
  <c r="H266" i="2"/>
  <c r="G266" i="2"/>
  <c r="F266" i="2"/>
  <c r="E266" i="2"/>
  <c r="D266" i="2"/>
  <c r="C266" i="2"/>
  <c r="I234" i="2"/>
  <c r="I125" i="2"/>
  <c r="H13" i="4" l="1"/>
  <c r="I332" i="2"/>
  <c r="I328" i="2"/>
  <c r="I319" i="2"/>
  <c r="I315" i="2"/>
  <c r="I310" i="2"/>
  <c r="I305" i="2"/>
  <c r="I299" i="2"/>
  <c r="I294" i="2"/>
  <c r="I291" i="2"/>
  <c r="I283" i="2"/>
  <c r="I272" i="2"/>
  <c r="I269" i="2"/>
  <c r="I261" i="2"/>
  <c r="I254" i="2"/>
  <c r="I244" i="2"/>
  <c r="I241" i="2"/>
  <c r="I238" i="2"/>
  <c r="I231" i="2"/>
  <c r="I228" i="2"/>
  <c r="I225" i="2"/>
  <c r="I221" i="2"/>
  <c r="I217" i="2"/>
  <c r="I213" i="2"/>
  <c r="I208" i="2"/>
  <c r="I205" i="2"/>
  <c r="I200" i="2"/>
  <c r="I197" i="2"/>
  <c r="I191" i="2"/>
  <c r="I177" i="2"/>
  <c r="I174" i="2"/>
  <c r="I166" i="2"/>
  <c r="I160" i="2"/>
  <c r="I157" i="2"/>
  <c r="I154" i="2"/>
  <c r="I149" i="2"/>
  <c r="I141" i="2"/>
  <c r="I135" i="2"/>
  <c r="I129" i="2"/>
  <c r="I117" i="2"/>
  <c r="I114" i="2"/>
  <c r="I111" i="2"/>
  <c r="I104" i="2"/>
  <c r="I95" i="2"/>
  <c r="I91" i="2"/>
  <c r="I83" i="2"/>
  <c r="I80" i="2"/>
  <c r="I67" i="2"/>
  <c r="I56" i="2"/>
  <c r="I51" i="2"/>
  <c r="I43" i="2"/>
  <c r="I40" i="2"/>
  <c r="I35" i="2"/>
  <c r="I21" i="2"/>
  <c r="I15" i="2"/>
  <c r="I10" i="2"/>
  <c r="I6" i="2"/>
  <c r="J93" i="1"/>
  <c r="I338" i="2" l="1"/>
  <c r="H254" i="2"/>
  <c r="H67" i="2"/>
  <c r="H328" i="2" l="1"/>
  <c r="H291" i="2" l="1"/>
  <c r="D291" i="2"/>
  <c r="E291" i="2"/>
  <c r="F291" i="2"/>
  <c r="G291" i="2"/>
  <c r="C291" i="2"/>
  <c r="H135" i="2"/>
  <c r="G13" i="4" l="1"/>
  <c r="H332" i="2"/>
  <c r="H319" i="2"/>
  <c r="H315" i="2"/>
  <c r="H310" i="2"/>
  <c r="H305" i="2"/>
  <c r="H299" i="2"/>
  <c r="H294" i="2"/>
  <c r="H283" i="2"/>
  <c r="H272" i="2"/>
  <c r="H269" i="2"/>
  <c r="H261" i="2"/>
  <c r="H244" i="2"/>
  <c r="H241" i="2"/>
  <c r="H238" i="2"/>
  <c r="H234" i="2"/>
  <c r="H231" i="2"/>
  <c r="H228" i="2"/>
  <c r="H225" i="2"/>
  <c r="H221" i="2"/>
  <c r="H217" i="2"/>
  <c r="H213" i="2"/>
  <c r="H208" i="2"/>
  <c r="H205" i="2"/>
  <c r="H200" i="2"/>
  <c r="H197" i="2"/>
  <c r="H191" i="2"/>
  <c r="H177" i="2"/>
  <c r="H174" i="2"/>
  <c r="H166" i="2"/>
  <c r="H160" i="2"/>
  <c r="H157" i="2"/>
  <c r="H154" i="2"/>
  <c r="H149" i="2"/>
  <c r="H141" i="2"/>
  <c r="H129" i="2"/>
  <c r="H125" i="2"/>
  <c r="H117" i="2"/>
  <c r="H114" i="2"/>
  <c r="H111" i="2"/>
  <c r="H104" i="2"/>
  <c r="H95" i="2"/>
  <c r="H91" i="2"/>
  <c r="H83" i="2"/>
  <c r="H80" i="2"/>
  <c r="H56" i="2"/>
  <c r="H51" i="2"/>
  <c r="H43" i="2"/>
  <c r="H40" i="2"/>
  <c r="H35" i="2"/>
  <c r="H21" i="2"/>
  <c r="H15" i="2"/>
  <c r="H10" i="2"/>
  <c r="H6" i="2"/>
  <c r="I93" i="1"/>
  <c r="H338" i="2" l="1"/>
  <c r="F10" i="2"/>
  <c r="G10" i="2"/>
  <c r="G332" i="2"/>
  <c r="G328" i="2"/>
  <c r="G319" i="2"/>
  <c r="G315" i="2"/>
  <c r="G310" i="2"/>
  <c r="G305" i="2"/>
  <c r="G299" i="2"/>
  <c r="G294" i="2"/>
  <c r="G269" i="2"/>
  <c r="G261" i="2"/>
  <c r="G254" i="2"/>
  <c r="G244" i="2"/>
  <c r="G241" i="2"/>
  <c r="G238" i="2"/>
  <c r="G234" i="2"/>
  <c r="G231" i="2"/>
  <c r="G228" i="2"/>
  <c r="G225" i="2"/>
  <c r="G221" i="2"/>
  <c r="G217" i="2"/>
  <c r="G213" i="2"/>
  <c r="G208" i="2"/>
  <c r="G205" i="2"/>
  <c r="G200" i="2"/>
  <c r="G197" i="2"/>
  <c r="G174" i="2"/>
  <c r="G166" i="2"/>
  <c r="G160" i="2"/>
  <c r="G157" i="2"/>
  <c r="G154" i="2"/>
  <c r="G149" i="2"/>
  <c r="G135" i="2"/>
  <c r="G129" i="2"/>
  <c r="G125" i="2"/>
  <c r="G117" i="2"/>
  <c r="G114" i="2"/>
  <c r="G111" i="2"/>
  <c r="G104" i="2"/>
  <c r="G91" i="2"/>
  <c r="G83" i="2"/>
  <c r="G80" i="2"/>
  <c r="G67" i="2"/>
  <c r="G56" i="2"/>
  <c r="G51" i="2"/>
  <c r="G43" i="2"/>
  <c r="G40" i="2"/>
  <c r="G35" i="2"/>
  <c r="G6" i="2"/>
  <c r="E10" i="2"/>
  <c r="G283" i="2" l="1"/>
  <c r="G272" i="2"/>
  <c r="G191" i="2"/>
  <c r="G177" i="2"/>
  <c r="G141" i="2"/>
  <c r="G95" i="2"/>
  <c r="G21" i="2"/>
  <c r="E83" i="2" l="1"/>
  <c r="F177" i="2"/>
  <c r="F225" i="2"/>
  <c r="F160" i="2"/>
  <c r="E21" i="2"/>
  <c r="E272" i="2"/>
  <c r="E283" i="2"/>
  <c r="F299" i="2"/>
  <c r="E191" i="2"/>
  <c r="F141" i="2"/>
  <c r="E15" i="2"/>
  <c r="F166" i="2"/>
  <c r="E149" i="2"/>
  <c r="F149" i="2"/>
  <c r="F67" i="2"/>
  <c r="F83" i="2"/>
  <c r="F238" i="2"/>
  <c r="F231" i="2"/>
  <c r="E231" i="2"/>
  <c r="D231" i="2"/>
  <c r="C231" i="2"/>
  <c r="F228" i="2"/>
  <c r="E228" i="2"/>
  <c r="D228" i="2"/>
  <c r="C228" i="2"/>
  <c r="E225" i="2"/>
  <c r="D225" i="2"/>
  <c r="C225" i="2"/>
  <c r="E221" i="2"/>
  <c r="D221" i="2"/>
  <c r="C221" i="2"/>
  <c r="E217" i="2"/>
  <c r="D217" i="2"/>
  <c r="C217" i="2"/>
  <c r="F213" i="2"/>
  <c r="E213" i="2"/>
  <c r="D213" i="2"/>
  <c r="C213" i="2"/>
  <c r="D208" i="2"/>
  <c r="E208" i="2"/>
  <c r="C208" i="2"/>
  <c r="F208" i="2"/>
  <c r="F205" i="2"/>
  <c r="E205" i="2"/>
  <c r="D205" i="2"/>
  <c r="C205" i="2"/>
  <c r="F197" i="2"/>
  <c r="D197" i="2"/>
  <c r="E197" i="2"/>
  <c r="F217" i="2"/>
  <c r="F13" i="4"/>
  <c r="F332" i="2"/>
  <c r="F328" i="2"/>
  <c r="F319" i="2"/>
  <c r="F315" i="2"/>
  <c r="F310" i="2"/>
  <c r="F305" i="2"/>
  <c r="F294" i="2"/>
  <c r="F269" i="2"/>
  <c r="F261" i="2"/>
  <c r="F254" i="2"/>
  <c r="F244" i="2"/>
  <c r="F241" i="2"/>
  <c r="F234" i="2"/>
  <c r="F200" i="2"/>
  <c r="F174" i="2"/>
  <c r="F157" i="2"/>
  <c r="F154" i="2"/>
  <c r="F135" i="2"/>
  <c r="F129" i="2"/>
  <c r="F125" i="2"/>
  <c r="F117" i="2"/>
  <c r="F114" i="2"/>
  <c r="F111" i="2"/>
  <c r="F104" i="2"/>
  <c r="F95" i="2"/>
  <c r="F91" i="2"/>
  <c r="F80" i="2"/>
  <c r="F56" i="2"/>
  <c r="F51" i="2"/>
  <c r="F43" i="2"/>
  <c r="F40" i="2"/>
  <c r="F35" i="2"/>
  <c r="F6" i="2"/>
  <c r="E13" i="4"/>
  <c r="F93" i="1"/>
  <c r="E65" i="1"/>
  <c r="E69" i="1"/>
  <c r="E70" i="1"/>
  <c r="E72" i="1"/>
  <c r="E73" i="1"/>
  <c r="E74" i="1"/>
  <c r="E78" i="1"/>
  <c r="E79" i="1"/>
  <c r="E80" i="1"/>
  <c r="E82" i="1"/>
  <c r="E83" i="1"/>
  <c r="E84" i="1"/>
  <c r="E85" i="1"/>
  <c r="E90" i="1"/>
  <c r="D21" i="2"/>
  <c r="E332" i="2"/>
  <c r="E328" i="2"/>
  <c r="E319" i="2"/>
  <c r="E315" i="2"/>
  <c r="E310" i="2"/>
  <c r="E305" i="2"/>
  <c r="E299" i="2"/>
  <c r="E294" i="2"/>
  <c r="E269" i="2"/>
  <c r="E261" i="2"/>
  <c r="E254" i="2"/>
  <c r="E244" i="2"/>
  <c r="E241" i="2"/>
  <c r="E238" i="2"/>
  <c r="E234" i="2"/>
  <c r="E200" i="2"/>
  <c r="E177" i="2"/>
  <c r="E174" i="2"/>
  <c r="E166" i="2"/>
  <c r="E160" i="2"/>
  <c r="E157" i="2"/>
  <c r="E154" i="2"/>
  <c r="E141" i="2"/>
  <c r="E135" i="2"/>
  <c r="E129" i="2"/>
  <c r="E125" i="2"/>
  <c r="E117" i="2"/>
  <c r="E114" i="2"/>
  <c r="E111" i="2"/>
  <c r="E104" i="2"/>
  <c r="E95" i="2"/>
  <c r="E91" i="2"/>
  <c r="E80" i="2"/>
  <c r="E67" i="2"/>
  <c r="E51" i="2"/>
  <c r="E43" i="2"/>
  <c r="E40" i="2"/>
  <c r="E35" i="2"/>
  <c r="E6" i="2"/>
  <c r="D35" i="2"/>
  <c r="C35" i="2"/>
  <c r="D141" i="2"/>
  <c r="E59" i="2"/>
  <c r="E56" i="2" s="1"/>
  <c r="D56" i="2"/>
  <c r="D6" i="2"/>
  <c r="D104" i="2"/>
  <c r="C104" i="2"/>
  <c r="D135" i="2"/>
  <c r="C135" i="2"/>
  <c r="D272" i="2"/>
  <c r="C272" i="2"/>
  <c r="D299" i="2"/>
  <c r="D283" i="2"/>
  <c r="C166" i="2"/>
  <c r="D166" i="2"/>
  <c r="C149" i="2"/>
  <c r="C15" i="2"/>
  <c r="D149" i="2"/>
  <c r="D10" i="2"/>
  <c r="D160" i="2"/>
  <c r="D310" i="2"/>
  <c r="D10" i="4"/>
  <c r="D11" i="4"/>
  <c r="D40" i="2"/>
  <c r="D43" i="2"/>
  <c r="D51" i="2"/>
  <c r="D83" i="2"/>
  <c r="D80" i="2"/>
  <c r="D67" i="2"/>
  <c r="C114" i="2"/>
  <c r="D114" i="2"/>
  <c r="D177" i="2"/>
  <c r="C177" i="2"/>
  <c r="C332" i="2"/>
  <c r="D332" i="2"/>
  <c r="D191" i="2"/>
  <c r="D174" i="2"/>
  <c r="C141" i="2"/>
  <c r="C95" i="2"/>
  <c r="D254" i="2"/>
  <c r="C254" i="2"/>
  <c r="C160" i="2"/>
  <c r="C21" i="2"/>
  <c r="C56" i="2"/>
  <c r="C67" i="2"/>
  <c r="C283" i="2"/>
  <c r="D328" i="2"/>
  <c r="D294" i="2"/>
  <c r="D319" i="2"/>
  <c r="D315" i="2"/>
  <c r="D305" i="2"/>
  <c r="D261" i="2"/>
  <c r="D244" i="2"/>
  <c r="D241" i="2"/>
  <c r="D238" i="2"/>
  <c r="D234" i="2"/>
  <c r="D200" i="2"/>
  <c r="D157" i="2"/>
  <c r="D154" i="2"/>
  <c r="D129" i="2"/>
  <c r="D125" i="2"/>
  <c r="D117" i="2"/>
  <c r="D111" i="2"/>
  <c r="D91" i="2"/>
  <c r="D15" i="2"/>
  <c r="D269" i="2"/>
  <c r="C191" i="2"/>
  <c r="C6" i="2"/>
  <c r="C269" i="2"/>
  <c r="C319" i="2"/>
  <c r="D68" i="1"/>
  <c r="E68" i="1" s="1"/>
  <c r="C8" i="4"/>
  <c r="C13" i="4" s="1"/>
  <c r="C328" i="2"/>
  <c r="C125" i="2"/>
  <c r="C80" i="2"/>
  <c r="C244" i="2"/>
  <c r="C234" i="2"/>
  <c r="C200" i="2"/>
  <c r="C154" i="2"/>
  <c r="C174" i="2"/>
  <c r="C241" i="2"/>
  <c r="C238" i="2"/>
  <c r="C294" i="2"/>
  <c r="C157" i="2"/>
  <c r="C129" i="2"/>
  <c r="C10" i="2"/>
  <c r="C305" i="2"/>
  <c r="C299" i="2"/>
  <c r="C111" i="2"/>
  <c r="C83" i="2"/>
  <c r="C40" i="2"/>
  <c r="C91" i="2"/>
  <c r="C117" i="2"/>
  <c r="C43" i="2"/>
  <c r="C315" i="2"/>
  <c r="C310" i="2"/>
  <c r="C261" i="2"/>
  <c r="C51" i="2"/>
  <c r="D95" i="2"/>
  <c r="C197" i="2"/>
  <c r="D13" i="4" l="1"/>
  <c r="F15" i="2"/>
  <c r="G15" i="2"/>
  <c r="G338" i="2" s="1"/>
  <c r="H93" i="1"/>
  <c r="E93" i="1"/>
  <c r="D93" i="1"/>
  <c r="D338" i="2"/>
  <c r="F283" i="2"/>
  <c r="G93" i="1"/>
  <c r="F191" i="2"/>
  <c r="C338" i="2"/>
  <c r="F221" i="2"/>
  <c r="F272" i="2"/>
  <c r="F21" i="2"/>
  <c r="E338" i="2"/>
  <c r="F338" i="2" l="1"/>
</calcChain>
</file>

<file path=xl/sharedStrings.xml><?xml version="1.0" encoding="utf-8"?>
<sst xmlns="http://schemas.openxmlformats.org/spreadsheetml/2006/main" count="461" uniqueCount="383">
  <si>
    <t>Nebytové hospodářství</t>
  </si>
  <si>
    <t>v tis. Kč</t>
  </si>
  <si>
    <t>Poplatek za provozovaný výherní hrací přístroj - odvod</t>
  </si>
  <si>
    <t>Činnost místní správy - OISM</t>
  </si>
  <si>
    <t>Činnost místní správy - tajemník MÚ</t>
  </si>
  <si>
    <t>Příjmy z pronájmu pozemků</t>
  </si>
  <si>
    <t>Bytové hospodářství</t>
  </si>
  <si>
    <t>ŠJ Komenského - příspěvek na provozní činnost</t>
  </si>
  <si>
    <t>Péče o vzhled obcí a veřej.zeleň</t>
  </si>
  <si>
    <t>Městská policie + program prevence kriminality</t>
  </si>
  <si>
    <t>Požární ochrana</t>
  </si>
  <si>
    <t>Místní zastupitelské orgány</t>
  </si>
  <si>
    <t>Další poplatky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</si>
  <si>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</si>
  <si>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</si>
  <si>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</si>
  <si>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</si>
  <si>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</si>
  <si>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</si>
  <si>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Ostatní příjmy z vlastní činnosti - mzdy</t>
  </si>
  <si>
    <t xml:space="preserve">Požární ochrana - náhrada </t>
  </si>
  <si>
    <t>Financování (součet za třídu 8):</t>
  </si>
  <si>
    <t>Změna stavu krátkodobých prostředků na bankovních účtech</t>
  </si>
  <si>
    <t>Příjmy z prodeje pozemků</t>
  </si>
  <si>
    <t>OV Prchalov</t>
  </si>
  <si>
    <t>OV Hájov, OV Prchalov</t>
  </si>
  <si>
    <t>Technické služby - příspěvek na provozní činnost</t>
  </si>
  <si>
    <t>Odvod z výtěžku z provozování VHP</t>
  </si>
  <si>
    <t>Správní poplatky (stavební úřad, matrika, životní prostředí)</t>
  </si>
  <si>
    <t>Místní poplatek ze psů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</si>
  <si>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</si>
  <si>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</si>
  <si>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</si>
  <si>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</si>
  <si>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</si>
  <si>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>MŠ Pionýrů - příspěvek na provozní činnost</t>
  </si>
  <si>
    <t>ZŠ Jičínská - příspěvek na provozní činnost</t>
  </si>
  <si>
    <t>Položka</t>
  </si>
  <si>
    <t>Text</t>
  </si>
  <si>
    <t>1.</t>
  </si>
  <si>
    <t>Daňové příjmy:</t>
  </si>
  <si>
    <t>Neinvestiční přijaté transfery ze státního rozpočtu v rámci souhrnného dotačního vztahu</t>
  </si>
  <si>
    <t>Platby daní a poplatků státnímu rozpočtu</t>
  </si>
  <si>
    <t xml:space="preserve">Příjmy z nájmu obecních bytů a nebytových prostor </t>
  </si>
  <si>
    <t>Ostatní služby a činnosti v oblasti soc. prevence</t>
  </si>
  <si>
    <t>Uhrazené úroky z přijatého úvěru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</si>
  <si>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</si>
  <si>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</si>
  <si>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</si>
  <si>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</si>
  <si>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</si>
  <si>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</si>
  <si>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</si>
  <si>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</si>
  <si>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</si>
  <si>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</si>
  <si>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</si>
  <si>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</si>
  <si>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</si>
  <si>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</si>
  <si>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</si>
  <si>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Sběr a svoz komunálních odpadů</t>
  </si>
  <si>
    <t>Splátky úvěru z roku 2012</t>
  </si>
  <si>
    <t>Příjmy z prodeje krátk. a drobného dlouhodobého majetku</t>
  </si>
  <si>
    <t>Splátky úvěru z roku 2010</t>
  </si>
  <si>
    <t>Elektronické aukce</t>
  </si>
  <si>
    <t>Daň z příjmu právnických osob</t>
  </si>
  <si>
    <t>Daň z nemovitostí</t>
  </si>
  <si>
    <t>Daň z přidané hodnoty</t>
  </si>
  <si>
    <t>2.</t>
  </si>
  <si>
    <t>Příjem z věcných břemen</t>
  </si>
  <si>
    <t>4.</t>
  </si>
  <si>
    <t>Kapitálové příjmy:</t>
  </si>
  <si>
    <t>Par.</t>
  </si>
  <si>
    <t>Celospolečenské funkce lesů</t>
  </si>
  <si>
    <t>Silnice</t>
  </si>
  <si>
    <t>Záležitosti pozemních komunikací</t>
  </si>
  <si>
    <t>Pojištění funkčně nespecifikované - souhrnné pojištění</t>
  </si>
  <si>
    <t>Rozpočtové příjmy</t>
  </si>
  <si>
    <t xml:space="preserve">Rozpočtové výdaje </t>
  </si>
  <si>
    <t>Činnost muzeí a galerií</t>
  </si>
  <si>
    <t>Příjmy z pronájmu ostatních nemovitostí a jejich částí</t>
  </si>
  <si>
    <t xml:space="preserve">MŠ Kamarád - příspěvek na provozní činnost </t>
  </si>
  <si>
    <t>kontrolní číslo</t>
  </si>
  <si>
    <t>Středisko volného času Luna - příspěvek na provozní činnost</t>
  </si>
  <si>
    <t xml:space="preserve">Využití volného času dětí a mládeže </t>
  </si>
  <si>
    <t>VFP</t>
  </si>
  <si>
    <t>Z tuzemska :</t>
  </si>
  <si>
    <t>Odvody za odnětí půdy ze zemědělského půdního fondu</t>
  </si>
  <si>
    <t>Ochrana obyvatelstva</t>
  </si>
  <si>
    <t>Výstavba a údržba místních inženýrských sítí</t>
  </si>
  <si>
    <t>Městská knihovna - příjem ze zápisného, pokut, prodej knih</t>
  </si>
  <si>
    <t>Nebytové hospodářství - energie</t>
  </si>
  <si>
    <t>Činnost místní správy - OBNF</t>
  </si>
  <si>
    <t>Informační tabule u aut. zastávek - úhrada EE</t>
  </si>
  <si>
    <t>Kulturní dům - provoz</t>
  </si>
  <si>
    <t>Ostatní sociální péče a pomoc ostatním skup. obyvatelstva</t>
  </si>
  <si>
    <t>OV Hájov</t>
  </si>
  <si>
    <t>Činnost orgánů krizového řízení na územní úrovni</t>
  </si>
  <si>
    <t>Záležitosti sdělovacích prostředků - příjem z reklam v měsíčníku</t>
  </si>
  <si>
    <t>Příjmy z pronájmu - krátkodobý pronájem v kulturním domě</t>
  </si>
  <si>
    <t>Piaristický klášter - úklid, dohody</t>
  </si>
  <si>
    <t>Dlouhodobě půjčené finanční prostředky</t>
  </si>
  <si>
    <t>Neinvestiční přijaté transfery od obcí - MP</t>
  </si>
  <si>
    <t>Činnost místní správy - OOSČ</t>
  </si>
  <si>
    <t>Příjmová část rozpočtu města Příbora na rok 2018</t>
  </si>
  <si>
    <t>Sanční platby přijaté od jiných subjektů</t>
  </si>
  <si>
    <t>Příjmy úhrad za dobývání nerostů a poplatků za geologické práce</t>
  </si>
  <si>
    <t>Daň z hazardních her</t>
  </si>
  <si>
    <t>Změny technologií vytápění</t>
  </si>
  <si>
    <t>Dopravní obslužnost</t>
  </si>
  <si>
    <t>ZŠ Npor. Loma - příspěvek na provozní činnost</t>
  </si>
  <si>
    <t>SÚ obecního domu na Prchalově</t>
  </si>
  <si>
    <t>ZŠ Jičínská - družina sv. Čecha</t>
  </si>
  <si>
    <t>1. změna územního plánu města Příbora</t>
  </si>
  <si>
    <t>Dotace na Re-use centrum</t>
  </si>
  <si>
    <t>Re-use centrum</t>
  </si>
  <si>
    <t>Výdajová část rozpočtu města Příbora na rok 2018</t>
  </si>
  <si>
    <t>Vratky půjček od příspěvkových organizací</t>
  </si>
  <si>
    <t>Dotace na elektronizaci úřadu - rozšíření a modernizace IS města Příbor</t>
  </si>
  <si>
    <t>Rozšíření a modernizace IS města Příbor</t>
  </si>
  <si>
    <t>Dotace - Energetické úspory ZŠ Jičínská</t>
  </si>
  <si>
    <t>Dotace - Rekonstrukce Jičínská čp. 245 a 247</t>
  </si>
  <si>
    <t>Dotace - Pořízení kompostérů</t>
  </si>
  <si>
    <t>Dotace - Sběrný dvůr Točna</t>
  </si>
  <si>
    <t>Dotace - Odborné učebny ZŠ Npor. Loma</t>
  </si>
  <si>
    <t>Energetické úspory ZŠ Jičínská</t>
  </si>
  <si>
    <t>Odborné učebny ZŠ Npor. Loma</t>
  </si>
  <si>
    <t>RDSF - příjem ze vstupného</t>
  </si>
  <si>
    <t>Odborné učebny ZŠ Jičínská, stavební úpravy 1. NP</t>
  </si>
  <si>
    <t xml:space="preserve">Společenské akce ve školství </t>
  </si>
  <si>
    <t>Finanční podpora akcí a soutěží ve školství (Řemeslo má zlaté dno aj.)</t>
  </si>
  <si>
    <t>Provoz rodného domku, propagační materiál, galerie na radnici</t>
  </si>
  <si>
    <t>Kulturní akce včetně služeb</t>
  </si>
  <si>
    <t xml:space="preserve">Příspěvky (granty) </t>
  </si>
  <si>
    <t>Družební styk</t>
  </si>
  <si>
    <t>Weby + infokanál</t>
  </si>
  <si>
    <t>Ostatní náklady v rámci MPR</t>
  </si>
  <si>
    <t>Program regenerace MPR - vlastní prostředky k dotaci</t>
  </si>
  <si>
    <t>Příspěvky z rozpočtu města na MPR</t>
  </si>
  <si>
    <t>Budova Piaristického kláštera</t>
  </si>
  <si>
    <t>Realizace programu městské televize, licence, poplatky OSA a další</t>
  </si>
  <si>
    <t>Sítě městského rozhlasu</t>
  </si>
  <si>
    <t>Koupaliště - provozní náklady</t>
  </si>
  <si>
    <t>Koupaliště - běžné opravy a údržba</t>
  </si>
  <si>
    <t>Příspěvky společenským org. na základě schv. podmínek</t>
  </si>
  <si>
    <t>Příspěvky organizacím (v návaznosti na příjmy z loterií)</t>
  </si>
  <si>
    <t>Opravy a údržba bytového fondu</t>
  </si>
  <si>
    <t>Zateplení Místecká čp. 1103</t>
  </si>
  <si>
    <t>Objekt čp. 245 + 247 na ul. Jičínská</t>
  </si>
  <si>
    <t>Energie</t>
  </si>
  <si>
    <t>Správa budov</t>
  </si>
  <si>
    <t>Kotelna Lomená</t>
  </si>
  <si>
    <t>Rozšiřování a úpravy sítě  VO</t>
  </si>
  <si>
    <t>Mimořádné pohřby</t>
  </si>
  <si>
    <t>Dílčí úpravy plynovodních řádů v majetku města</t>
  </si>
  <si>
    <t>Projektové přípravy, zpracování projektů, žádostí o dotace</t>
  </si>
  <si>
    <t>Zástavba lokality "Za školou"</t>
  </si>
  <si>
    <t>Městský mobiliář</t>
  </si>
  <si>
    <t>Nájmy pozemků placené městem</t>
  </si>
  <si>
    <t>Podlimitní věcná břemena</t>
  </si>
  <si>
    <t>Výkupy pozemků</t>
  </si>
  <si>
    <t>Výdaje související s projektem Kotlíková dotace</t>
  </si>
  <si>
    <t>Likvidace vod z kompostárny</t>
  </si>
  <si>
    <t>Platba firmě  za odvoz KO</t>
  </si>
  <si>
    <t>Odvod za dočasné vynětí ze zeměd.půdního fondu - skládka Skotnice</t>
  </si>
  <si>
    <t xml:space="preserve">Kontejnery na zeleň </t>
  </si>
  <si>
    <t>Zahradní kompostéry</t>
  </si>
  <si>
    <t xml:space="preserve">Údržba svozových míst </t>
  </si>
  <si>
    <t>Monitoring - rekultivace území skládky na Točně</t>
  </si>
  <si>
    <t>Monitoring - skládka Skotnice</t>
  </si>
  <si>
    <t>Sběrný dvůr Točna</t>
  </si>
  <si>
    <t>Péče o vzhled obcí a veřejnou zeleň (vč. deratizace a likvidace křídlatky)</t>
  </si>
  <si>
    <t>Poskytnutí finančního daru ZO Českého svazu ochránců přírody Bartošovice</t>
  </si>
  <si>
    <t>Veřejná finanční podpora</t>
  </si>
  <si>
    <t>Komunitní plánování sociálních služeb ve městě</t>
  </si>
  <si>
    <t>Finanční dary subjektům působícím v soc. oblasti</t>
  </si>
  <si>
    <t>Úhrada výdajů souvisejících s výkonem opatrovnictví</t>
  </si>
  <si>
    <t>Příprava na krizové situace</t>
  </si>
  <si>
    <t>Řešení krizových situací a odstraňování následků</t>
  </si>
  <si>
    <t>Platy</t>
  </si>
  <si>
    <t>Odvody na soc. a zdrav. pojištění</t>
  </si>
  <si>
    <t>Náhrady platů v době nemoci</t>
  </si>
  <si>
    <t>Provozní náklady</t>
  </si>
  <si>
    <t>Program prevence kriminality</t>
  </si>
  <si>
    <t>Forenzní značení jízdních kol - dotační program PPK</t>
  </si>
  <si>
    <t>Platy vč. ostatních osobních výdajů, refundace</t>
  </si>
  <si>
    <t>Platy včetně odvodů</t>
  </si>
  <si>
    <t>Pořízení 23 ks notebooků</t>
  </si>
  <si>
    <t>Školení</t>
  </si>
  <si>
    <t>Materiál (kancelářský a čistící, ochranné pomůcky, knihy, časopisy atd.), vybavení - drobný majetek do 40 tis. Kč, pohonné hmoty</t>
  </si>
  <si>
    <r>
      <t xml:space="preserve">Služby (poštovné, poplatky, nájemné, aktualizace programů aj. včetně </t>
    </r>
    <r>
      <rPr>
        <i/>
        <sz val="10"/>
        <rFont val="Calibri"/>
        <family val="2"/>
        <charset val="238"/>
      </rPr>
      <t>školení</t>
    </r>
    <r>
      <rPr>
        <sz val="10"/>
        <rFont val="Calibri"/>
        <family val="2"/>
        <charset val="238"/>
      </rPr>
      <t xml:space="preserve"> - </t>
    </r>
    <r>
      <rPr>
        <i/>
        <sz val="10"/>
        <rFont val="Calibri"/>
        <family val="2"/>
        <charset val="238"/>
      </rPr>
      <t>platí pro návrh rozpočtu na rok 2018</t>
    </r>
    <r>
      <rPr>
        <sz val="10"/>
        <rFont val="Calibri"/>
        <family val="2"/>
        <charset val="238"/>
      </rPr>
      <t>)</t>
    </r>
  </si>
  <si>
    <t>Programové vybavení do 60 tis.Kč</t>
  </si>
  <si>
    <t>Ostatní (cestovné, příspěvek SMOCR, pohoštění a věcné dary aj.)</t>
  </si>
  <si>
    <t>Opravy a údržba (uvnitř budovy, opravy aut, opravy nábytku - renovace)</t>
  </si>
  <si>
    <t>Dětské zastupitelstvo</t>
  </si>
  <si>
    <t>Dohody o provedení práce</t>
  </si>
  <si>
    <t>Sociální fond</t>
  </si>
  <si>
    <t>Geografický informační systém</t>
  </si>
  <si>
    <t>Revize budovy radnice</t>
  </si>
  <si>
    <t>Energie - radnice</t>
  </si>
  <si>
    <t>Opravy a údržba budovy radnice</t>
  </si>
  <si>
    <t>Úklid budovy radnice</t>
  </si>
  <si>
    <t>Poplatky související s majetkem města (OF)</t>
  </si>
  <si>
    <t>Výdaje spojené s pořízením znal.posudků a PD (SÚ)</t>
  </si>
  <si>
    <t>Poplatky souv. s nakládáním a prodejem majetku (OISM)</t>
  </si>
  <si>
    <t>Nákup na burze - EE</t>
  </si>
  <si>
    <t>Nákup na burze - plyn</t>
  </si>
  <si>
    <t>Splátky úroků - úvěr z roku 2010</t>
  </si>
  <si>
    <t>Splátky úroků - úvěr z roku 2012</t>
  </si>
  <si>
    <t>Splátky úroků - úvěr z roku 2017</t>
  </si>
  <si>
    <t>Poplatky za účty v ČSOB</t>
  </si>
  <si>
    <t>Poplatek za úvěrový účet v ČS</t>
  </si>
  <si>
    <t>Ostatní finanční operace - platba DPH na FÚ</t>
  </si>
  <si>
    <t>Rezerva v rozpočtu</t>
  </si>
  <si>
    <t>Přibližování a těžba dřeva, pěstební a výchovné práce, ost. služby, ostatní náklady - chemikálie, nákup sazenic, provoz auta, oprava cest a oplocenek atd.</t>
  </si>
  <si>
    <t>Poplatky, propagace, prezentace, tisk letáků, spolupráce - Lašská brána</t>
  </si>
  <si>
    <t>Opravy místních komunikací (+ svislé a vodorovné dopravní značení)</t>
  </si>
  <si>
    <t>Opravy chodníků, odstavných ploch a parkovišť (včetně dopravního značení)</t>
  </si>
  <si>
    <t>Lávka přes Lubinu</t>
  </si>
  <si>
    <t>Městské inf.centrum - občanský servis (kopírování, laminování, czech point aj.)</t>
  </si>
  <si>
    <t>Obnova autobusových označníků</t>
  </si>
  <si>
    <t>Dotace na zabezpečení územně dopravní obslužnosti</t>
  </si>
  <si>
    <t>Poplatek za provozování kanalizace na ul. Hukvaldská a Myslbekova</t>
  </si>
  <si>
    <t>Náklady související s provozem ČOV na Hájově</t>
  </si>
  <si>
    <t>Evidence kanalizací</t>
  </si>
  <si>
    <t>Plán financování obnovy vodovodů a kanalizací</t>
  </si>
  <si>
    <t>Opravy kanalizací všeobecně</t>
  </si>
  <si>
    <t>Obsluha mlýnského náhonu</t>
  </si>
  <si>
    <t>Aktualizace povodňového plánu</t>
  </si>
  <si>
    <t>Platy zaměstnanců</t>
  </si>
  <si>
    <t>Náhrady mezd v době nemoci</t>
  </si>
  <si>
    <t>Pořízení 2 ks preventivních radarů</t>
  </si>
  <si>
    <t>Schválené příjmy  - ZM 14.12.2017</t>
  </si>
  <si>
    <t>Schválené výdaje - ZM 14.12.2017</t>
  </si>
  <si>
    <t>Schválené financování - ZM 14.12.2017</t>
  </si>
  <si>
    <t>Třída 8 - financování v rozpočtu města Příbora na rok 2018</t>
  </si>
  <si>
    <t>Dotace na volby prezidenta</t>
  </si>
  <si>
    <t>Volby prezidenta republiky</t>
  </si>
  <si>
    <t>Sanace opěrné zdi ul. Farní - Žižkova</t>
  </si>
  <si>
    <t>Revitalizace vstupu do parku</t>
  </si>
  <si>
    <t>Parkoviště u kotelny Lomená</t>
  </si>
  <si>
    <t>Parkoviště u ZŠ Npor. Loma a rekonstrukce části ul. Vrchlického</t>
  </si>
  <si>
    <t>MŠ Pionýrů - oprava a doplnění herních prvků</t>
  </si>
  <si>
    <t>Příspěvek - varhany</t>
  </si>
  <si>
    <t>SÚ radnice - prostory po spořitelně</t>
  </si>
  <si>
    <t>Zpracování PD Lesní cesta Cihelňák a žádost o dotaci</t>
  </si>
  <si>
    <t>MŠ Kamarád, Švermova - žádost zateplení OPŽP</t>
  </si>
  <si>
    <t>ZŠ Jičínská - snížení energetické náročnosti budovy</t>
  </si>
  <si>
    <t>ZŠ Jičínská - přestavba části přízemí budovy školy</t>
  </si>
  <si>
    <t>Koncepce tepelného hospodářství</t>
  </si>
  <si>
    <t>MŠ Kamarád, Frenštátská - žádost zateplení OPŽP</t>
  </si>
  <si>
    <t>MŠ Pionýrů - žádost zateplení OPŽP</t>
  </si>
  <si>
    <t>Parčík u lávky</t>
  </si>
  <si>
    <t>Stavební úpravy ulice K. Čapka</t>
  </si>
  <si>
    <t>Rekonstrukce chodníku na ulici Štramberská</t>
  </si>
  <si>
    <t>Technika JSDH Příbor</t>
  </si>
  <si>
    <t>Stanice JSDH Příbor</t>
  </si>
  <si>
    <t>Příjmy z pronájmu - krátkodobý pronájem v piaristické zahradě</t>
  </si>
  <si>
    <t>Pasport + manuál veřejného prostranství</t>
  </si>
  <si>
    <t>Předcházení vzniku bioodpadu</t>
  </si>
  <si>
    <t>Rekultivace skládky Skotnice</t>
  </si>
  <si>
    <t>Finanční vypořádání minulých let</t>
  </si>
  <si>
    <t>Vypořádání dotace - volby prezidenta - přípravná fáze</t>
  </si>
  <si>
    <t>Vypořádání dotace - volby do Parlamentu ČR</t>
  </si>
  <si>
    <t>Činnosti registrovaných církví a náboženských společností</t>
  </si>
  <si>
    <t>Příjmy z pronájmu  - krátkodobý pronájem v piaristickém kláštěře</t>
  </si>
  <si>
    <t>Výkup domu čp. 54</t>
  </si>
  <si>
    <t>Dotace - na regeneraci MPR</t>
  </si>
  <si>
    <t>Neinvestiční dotace - MŠ Kamarád</t>
  </si>
  <si>
    <t>MŠ Kamarád - neinvestiční dotace</t>
  </si>
  <si>
    <t>Program regenerace MPR - dotace</t>
  </si>
  <si>
    <t>Výroba kalendáře</t>
  </si>
  <si>
    <t>Technické služby - vratka účelového příspěvku</t>
  </si>
  <si>
    <t>Rekonstrukce chodníků na ulici Sv. Čecha</t>
  </si>
  <si>
    <t>Rekonstrukce kanalizace na ul. Myslbekově - I. + II. etapa</t>
  </si>
  <si>
    <t>Stavební úpravy domu čp. 54 na ul. Jičínská</t>
  </si>
  <si>
    <t>Rekonstrukce VO na ulicích Nádražní, ČSA a Frenštátská - projekt</t>
  </si>
  <si>
    <t>Herní a sportovní prvky</t>
  </si>
  <si>
    <t>SÚ radnice - PD + I. etapa</t>
  </si>
  <si>
    <t>Zprovoznění TIC v budově čp. 54</t>
  </si>
  <si>
    <t>Autobusové přístřešky na Hájově</t>
  </si>
  <si>
    <t>Rekonstrukce ulice Vrchlického - projekt - 2. část</t>
  </si>
  <si>
    <t>Povinné pojistné na úrazové pojištění (vč. Městské knihovny, Městské policie a vedení města)</t>
  </si>
  <si>
    <t>MŠ Kamarád - investiční příspěvek</t>
  </si>
  <si>
    <t>Obnova pomníku na ulici 9. května vč. okolního prostranství</t>
  </si>
  <si>
    <t>Vybudování bezbariérové trasy</t>
  </si>
  <si>
    <t>Daň z příjmu fyzických osob placená plátci</t>
  </si>
  <si>
    <t>Daň z příjmu fyzických osob placená poplatníky</t>
  </si>
  <si>
    <t>Daň z příjmu fyzických osob vybíraná srážkou</t>
  </si>
  <si>
    <t>Upravený rozpočet po schválení RO č. 1 - ZM 21.3.2018</t>
  </si>
  <si>
    <t>Upravený rozpočet po schválení RO č. 2 - RM 24.4.2018</t>
  </si>
  <si>
    <t>Odborné sociální poradenství</t>
  </si>
  <si>
    <t>Centrum pro zdravotně postižené MSK, Občanská poradna NJ</t>
  </si>
  <si>
    <t>Sociální rehabilitace</t>
  </si>
  <si>
    <t>Slezská diakonie, RÚT Nový Jičín</t>
  </si>
  <si>
    <t>Domov pro seniory</t>
  </si>
  <si>
    <t>Domov Příbor, p.o.</t>
  </si>
  <si>
    <t>Domov Hortenzie, p.o.</t>
  </si>
  <si>
    <t>Seniorcentrum OASA s.r.o.</t>
  </si>
  <si>
    <t>Osobní asistence, pečovatelská služba a podpora samostatného bydlení</t>
  </si>
  <si>
    <t>Diakonie ČCE - středisko v Ostravě, Pečovatelská služba Příbor</t>
  </si>
  <si>
    <t>Centrum pro zdravotně postižené MSK o.p.s., OA Novojičínsko</t>
  </si>
  <si>
    <t>Denní stacionáře a centra denních služeb</t>
  </si>
  <si>
    <t>Slezská diakonie, EDEN Nový Jičín</t>
  </si>
  <si>
    <t>Středisko sociálních služeb města Kopřivnice, p.o.</t>
  </si>
  <si>
    <t>Domovy pro osoby se zdravotním postižením a domovy se zvláštním režimem</t>
  </si>
  <si>
    <t>Charita Ostrava</t>
  </si>
  <si>
    <t>Charita Frýdek - Místek</t>
  </si>
  <si>
    <t>Ostatní služby a činnosti v oblasti sociální péče</t>
  </si>
  <si>
    <t>Středisko sociálních služeb města Kopřivnice. p.o., Odlehčovací služba</t>
  </si>
  <si>
    <t>Raná péče a sociálně aktivzační služby pro rodiny s dětmi</t>
  </si>
  <si>
    <t>Slezská diakonie, Poradna rané péče MATANA</t>
  </si>
  <si>
    <t>Terénní programy</t>
  </si>
  <si>
    <t>Renarkon, o.p.s., Terenní program na Novojičínsku</t>
  </si>
  <si>
    <t>Zachování a obnova kult. památek - OISM</t>
  </si>
  <si>
    <t>Zachování a obnova kult. památek - OBNF</t>
  </si>
  <si>
    <t>Příjmy z pronájmu - Prchalov</t>
  </si>
  <si>
    <t>Příjmy z pronájmu - Hájov</t>
  </si>
  <si>
    <t>Záležitosti kultury - přijaté neinvestiční dary</t>
  </si>
  <si>
    <t>Vratky veřejných finančních prostředků</t>
  </si>
  <si>
    <t>Koupaliště - vyúčtování energií</t>
  </si>
  <si>
    <t>Radnice - vyúčtování energií</t>
  </si>
  <si>
    <t>Náklady řízení</t>
  </si>
  <si>
    <t>OV Prchalov - vyúčtování energií</t>
  </si>
  <si>
    <t>2111, 2324</t>
  </si>
  <si>
    <t>OV Hájov - příjmy z kulturních akcí, vyúčtování energií</t>
  </si>
  <si>
    <t>převody z vlastních fondů přes rok</t>
  </si>
  <si>
    <t>VO Hájov</t>
  </si>
  <si>
    <t>Stavební úpravy ulice Nádražní</t>
  </si>
  <si>
    <t>Parkovací plochy na ulici Npor. Loma</t>
  </si>
  <si>
    <t>Výpočetní technika</t>
  </si>
  <si>
    <t>Pamětní desky</t>
  </si>
  <si>
    <t>Pitná voda - pachtovné</t>
  </si>
  <si>
    <t>Dotace - Městská knihovna, projekt Přechod z automatizovaného knihovního systému Clavius na Tritius a modernizace počítačového pracoviště pro mládež</t>
  </si>
  <si>
    <t>Projekt Příběhy našich sousedů</t>
  </si>
  <si>
    <t>Místní poplatek ze užívání veřejného prostranství</t>
  </si>
  <si>
    <t>Dotace - Městská knihovna, projekt Spolu do knihovny</t>
  </si>
  <si>
    <r>
      <t xml:space="preserve">Projekt </t>
    </r>
    <r>
      <rPr>
        <i/>
        <sz val="10"/>
        <rFont val="Calibri"/>
        <family val="2"/>
        <charset val="238"/>
      </rPr>
      <t>Spolu do knihovny</t>
    </r>
  </si>
  <si>
    <r>
      <t xml:space="preserve">Projekt </t>
    </r>
    <r>
      <rPr>
        <i/>
        <sz val="10"/>
        <rFont val="Calibri"/>
        <family val="2"/>
        <charset val="238"/>
      </rPr>
      <t>Přechod z automatizovaného knihovního systému Clavius na Tritius a modernizace počítačového pracoviště pro mládež</t>
    </r>
  </si>
  <si>
    <t>Dotace na projekt Říkej mi to potichoučku</t>
  </si>
  <si>
    <r>
      <t xml:space="preserve">Projekt </t>
    </r>
    <r>
      <rPr>
        <i/>
        <sz val="10"/>
        <rFont val="Calibri"/>
        <family val="2"/>
        <charset val="238"/>
      </rPr>
      <t>Říkej mi to potichoučku</t>
    </r>
  </si>
  <si>
    <t>Upravený rozpočet po schválení RO č. 3 - ZM 21.6.2018</t>
  </si>
  <si>
    <t>Dotace na projekt Podpora turistických informačních center v MSK v roce 2018</t>
  </si>
  <si>
    <t>Upravený rozpočet po schválení RO č. 4 - RM 26.6.2018</t>
  </si>
  <si>
    <r>
      <t xml:space="preserve">Projekt </t>
    </r>
    <r>
      <rPr>
        <i/>
        <sz val="10"/>
        <rFont val="Calibri"/>
        <family val="2"/>
        <charset val="238"/>
      </rPr>
      <t>Podpora turistických informačních center v MSK v roce 2018</t>
    </r>
  </si>
  <si>
    <t>Upravený rozpočet po schválení RO č. 3 - ZM 21.6.2018 a schválení RO č. 4 - RM 26.6.2018</t>
  </si>
  <si>
    <t>Pachtovné kompostárna Točna</t>
  </si>
  <si>
    <t>Neinvestiční dotace - MŠ Pionýrů</t>
  </si>
  <si>
    <t>Sankční platby přijaté od jiných subjektů</t>
  </si>
  <si>
    <t>Daň z příjmu právnických osob za obce</t>
  </si>
  <si>
    <t>Lávka přes Klenos</t>
  </si>
  <si>
    <t>Rekonstrukce mostu přes Sýkoreček a přes Klenos</t>
  </si>
  <si>
    <t>Dotace na zabezpečení akceschopnosti JSDH z MSK</t>
  </si>
  <si>
    <t>Dotace na výkon sociální práce</t>
  </si>
  <si>
    <t>Výkon sociální práce v souladu se zákonem o soc. službách - čerpání dotace</t>
  </si>
  <si>
    <t>Činnost místní správy</t>
  </si>
  <si>
    <t>Dotace - Učebny ZŠ Jičínská,  stavební úpravy 1. NP</t>
  </si>
  <si>
    <t>MŠ Pionýrů - neinvestiční dotace</t>
  </si>
  <si>
    <t>Finanční dary na vydání publikací ke 100. výročí založení Československa</t>
  </si>
  <si>
    <t>Upravený rozpočet po schválení RO č. 5 - ZM 13.9.2018</t>
  </si>
  <si>
    <t>Upravený rozpočet po schválení RO č. 6 - RM 25.9.2018</t>
  </si>
  <si>
    <t>Dotace - volby do zastupitelstva obce</t>
  </si>
  <si>
    <t>Neinvestiční účelová dotace na projekt Obec přátelská rodině</t>
  </si>
  <si>
    <t>Neinvestiční účelová dotace na projekt Obec přátelská seniorům</t>
  </si>
  <si>
    <r>
      <t xml:space="preserve">Projekt </t>
    </r>
    <r>
      <rPr>
        <i/>
        <sz val="10"/>
        <rFont val="Calibri"/>
        <family val="2"/>
        <charset val="238"/>
      </rPr>
      <t>Obec přátelská rodině</t>
    </r>
  </si>
  <si>
    <r>
      <t xml:space="preserve">Projekt </t>
    </r>
    <r>
      <rPr>
        <i/>
        <sz val="10"/>
        <rFont val="Calibri"/>
        <family val="2"/>
        <charset val="238"/>
      </rPr>
      <t>Obec přátelská seniorům</t>
    </r>
  </si>
  <si>
    <t>Volby do zastupitelstev územních samosprávních celků</t>
  </si>
  <si>
    <t>Volby do zastupitelstva obce</t>
  </si>
  <si>
    <t>2212, 2329</t>
  </si>
  <si>
    <t>Městská policie - pokuty, ostatní nedaňové příjmy</t>
  </si>
  <si>
    <t>Komunální služby, územní rozvoj</t>
  </si>
  <si>
    <t>2212, 2324</t>
  </si>
  <si>
    <t>Sběr a svoz odpadů - přijaté nekap.příspěvky (za třídění odpadu), sankční platby přijaté od jiných subjektů</t>
  </si>
  <si>
    <r>
      <t xml:space="preserve">4116, </t>
    </r>
    <r>
      <rPr>
        <sz val="10"/>
        <color rgb="FF0070C0"/>
        <rFont val="Calibri"/>
        <family val="2"/>
        <charset val="238"/>
      </rPr>
      <t>4216</t>
    </r>
  </si>
  <si>
    <t>KD - vyúčtování energií</t>
  </si>
  <si>
    <t>Požární ochrana - vyúčtování energií</t>
  </si>
  <si>
    <t>Upravený rozpočet po schválení RO č. 7 - RM 13.11.2018</t>
  </si>
  <si>
    <r>
      <t xml:space="preserve">2111,2132, 2141,2212, </t>
    </r>
    <r>
      <rPr>
        <sz val="7"/>
        <color rgb="FF0070C0"/>
        <rFont val="Calibri"/>
        <family val="2"/>
        <charset val="238"/>
      </rPr>
      <t>2322</t>
    </r>
  </si>
  <si>
    <t>Schválené RO č. 8</t>
  </si>
  <si>
    <t>Upravený rozpočet po schválení RO č. 8 - ZM 13.12.2018</t>
  </si>
  <si>
    <t>Upravený rozpočet po schválení RO č. 8 - ZM 13.12.018</t>
  </si>
  <si>
    <t>Upravený rozpočet po schválení RO č. 2 - ZM 24.4.2018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</si>
</sst>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i/>
      <sz val="8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62"/>
      <name val="Calibri"/>
      <family val="2"/>
      <charset val="238"/>
    </font>
    <font>
      <b/>
      <sz val="9"/>
      <color indexed="62"/>
      <name val="Calibri"/>
      <family val="2"/>
      <charset val="238"/>
    </font>
    <font>
      <b/>
      <sz val="10"/>
      <color indexed="17"/>
      <name val="Calibri"/>
      <family val="2"/>
      <charset val="238"/>
    </font>
    <font>
      <sz val="9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3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i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7"/>
      <name val="Calibri"/>
      <family val="2"/>
      <charset val="238"/>
    </font>
    <font>
      <sz val="7.5"/>
      <name val="Calibri"/>
      <family val="2"/>
      <charset val="238"/>
    </font>
    <font>
      <i/>
      <sz val="9"/>
      <name val="Calibri"/>
      <family val="2"/>
      <charset val="238"/>
    </font>
    <font>
      <b/>
      <sz val="10"/>
      <color indexed="18"/>
      <name val="Calibri"/>
      <family val="2"/>
      <charset val="238"/>
    </font>
    <font>
      <b/>
      <sz val="10"/>
      <color indexed="62"/>
      <name val="Calibri"/>
      <family val="2"/>
      <charset val="238"/>
    </font>
    <font>
      <sz val="10"/>
      <name val="Arial"/>
      <family val="2"/>
      <charset val="238"/>
    </font>
    <font>
      <sz val="10"/>
      <color indexed="3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70C0"/>
      <name val="Calibri"/>
      <family val="2"/>
      <charset val="238"/>
    </font>
    <font>
      <i/>
      <sz val="9"/>
      <color rgb="FF0070C0"/>
      <name val="Calibri"/>
      <family val="2"/>
      <charset val="238"/>
    </font>
    <font>
      <b/>
      <sz val="10"/>
      <color rgb="FF0070C0"/>
      <name val="Calibri"/>
      <family val="2"/>
      <charset val="238"/>
    </font>
    <font>
      <sz val="9"/>
      <color rgb="FF0070C0"/>
      <name val="Calibri"/>
      <family val="2"/>
      <charset val="238"/>
    </font>
    <font>
      <b/>
      <sz val="9"/>
      <color rgb="FF0070C0"/>
      <name val="Calibri"/>
      <family val="2"/>
      <charset val="238"/>
    </font>
    <font>
      <i/>
      <sz val="8"/>
      <color rgb="FF0070C0"/>
      <name val="Calibri"/>
      <family val="2"/>
      <charset val="238"/>
    </font>
    <font>
      <i/>
      <sz val="10"/>
      <color rgb="FF0070C0"/>
      <name val="Calibri"/>
      <family val="2"/>
      <charset val="238"/>
    </font>
    <font>
      <sz val="9"/>
      <color rgb="FFC00000"/>
      <name val="Calibri"/>
      <family val="2"/>
      <charset val="238"/>
    </font>
    <font>
      <sz val="7"/>
      <color rgb="FF0070C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73"/>
      </patternFill>
    </fill>
    <fill>
      <patternFill patternType="solid">
        <fgColor indexed="9"/>
        <bgColor indexed="73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44" fontId="55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267">
    <xf numFmtId="0" fontId="0" fillId="0" borderId="0" xfId="0"/>
    <xf numFmtId="0" fontId="19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2" fillId="18" borderId="10" xfId="0" applyFont="1" applyFill="1" applyBorder="1"/>
    <xf numFmtId="0" fontId="20" fillId="18" borderId="10" xfId="0" applyFont="1" applyFill="1" applyBorder="1"/>
    <xf numFmtId="4" fontId="20" fillId="0" borderId="10" xfId="0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wrapText="1"/>
    </xf>
    <xf numFmtId="0" fontId="25" fillId="0" borderId="0" xfId="0" applyFont="1" applyAlignment="1">
      <alignment wrapText="1"/>
    </xf>
    <xf numFmtId="0" fontId="22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0" fontId="22" fillId="0" borderId="10" xfId="0" applyFont="1" applyBorder="1" applyAlignment="1"/>
    <xf numFmtId="0" fontId="20" fillId="0" borderId="10" xfId="0" applyFont="1" applyBorder="1" applyAlignment="1"/>
    <xf numFmtId="4" fontId="22" fillId="18" borderId="10" xfId="0" applyNumberFormat="1" applyFont="1" applyFill="1" applyBorder="1"/>
    <xf numFmtId="0" fontId="20" fillId="0" borderId="10" xfId="0" applyFont="1" applyBorder="1" applyAlignment="1">
      <alignment horizontal="left" wrapText="1"/>
    </xf>
    <xf numFmtId="0" fontId="27" fillId="0" borderId="0" xfId="0" applyNumberFormat="1" applyFont="1"/>
    <xf numFmtId="0" fontId="28" fillId="0" borderId="0" xfId="0" applyFont="1"/>
    <xf numFmtId="0" fontId="27" fillId="0" borderId="0" xfId="0" applyFont="1"/>
    <xf numFmtId="0" fontId="29" fillId="0" borderId="0" xfId="0" applyNumberFormat="1" applyFont="1"/>
    <xf numFmtId="0" fontId="30" fillId="0" borderId="0" xfId="0" applyFont="1" applyAlignment="1">
      <alignment wrapText="1"/>
    </xf>
    <xf numFmtId="0" fontId="31" fillId="0" borderId="0" xfId="0" applyFont="1"/>
    <xf numFmtId="0" fontId="32" fillId="0" borderId="0" xfId="0" applyFont="1" applyAlignment="1">
      <alignment wrapText="1"/>
    </xf>
    <xf numFmtId="0" fontId="32" fillId="0" borderId="0" xfId="0" applyFont="1"/>
    <xf numFmtId="0" fontId="28" fillId="0" borderId="0" xfId="0" applyFont="1" applyFill="1"/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28" fillId="19" borderId="10" xfId="0" applyNumberFormat="1" applyFont="1" applyFill="1" applyBorder="1"/>
    <xf numFmtId="0" fontId="28" fillId="19" borderId="10" xfId="0" applyFont="1" applyFill="1" applyBorder="1" applyAlignment="1">
      <alignment wrapText="1"/>
    </xf>
    <xf numFmtId="4" fontId="28" fillId="19" borderId="10" xfId="0" applyNumberFormat="1" applyFont="1" applyFill="1" applyBorder="1"/>
    <xf numFmtId="0" fontId="33" fillId="0" borderId="0" xfId="0" applyFont="1"/>
    <xf numFmtId="0" fontId="27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4" fontId="27" fillId="0" borderId="10" xfId="0" applyNumberFormat="1" applyFont="1" applyFill="1" applyBorder="1"/>
    <xf numFmtId="0" fontId="27" fillId="0" borderId="10" xfId="0" applyFont="1" applyBorder="1"/>
    <xf numFmtId="0" fontId="27" fillId="0" borderId="10" xfId="0" applyFont="1" applyBorder="1" applyAlignment="1">
      <alignment wrapText="1"/>
    </xf>
    <xf numFmtId="4" fontId="27" fillId="0" borderId="10" xfId="0" applyNumberFormat="1" applyFont="1" applyBorder="1"/>
    <xf numFmtId="0" fontId="27" fillId="0" borderId="0" xfId="0" applyFont="1" applyAlignment="1">
      <alignment wrapText="1"/>
    </xf>
    <xf numFmtId="0" fontId="32" fillId="0" borderId="0" xfId="0" applyFont="1" applyBorder="1"/>
    <xf numFmtId="4" fontId="28" fillId="19" borderId="11" xfId="0" applyNumberFormat="1" applyFont="1" applyFill="1" applyBorder="1"/>
    <xf numFmtId="0" fontId="27" fillId="16" borderId="10" xfId="0" applyNumberFormat="1" applyFont="1" applyFill="1" applyBorder="1"/>
    <xf numFmtId="0" fontId="27" fillId="16" borderId="10" xfId="0" applyFont="1" applyFill="1" applyBorder="1" applyAlignment="1">
      <alignment wrapText="1"/>
    </xf>
    <xf numFmtId="4" fontId="27" fillId="0" borderId="11" xfId="0" applyNumberFormat="1" applyFont="1" applyBorder="1"/>
    <xf numFmtId="0" fontId="32" fillId="0" borderId="12" xfId="0" applyFont="1" applyBorder="1"/>
    <xf numFmtId="0" fontId="27" fillId="0" borderId="0" xfId="0" applyFont="1" applyBorder="1"/>
    <xf numFmtId="0" fontId="27" fillId="0" borderId="0" xfId="0" applyFont="1" applyBorder="1" applyAlignment="1">
      <alignment wrapText="1"/>
    </xf>
    <xf numFmtId="0" fontId="32" fillId="0" borderId="13" xfId="0" applyFont="1" applyBorder="1"/>
    <xf numFmtId="4" fontId="27" fillId="0" borderId="0" xfId="0" applyNumberFormat="1" applyFont="1" applyBorder="1"/>
    <xf numFmtId="0" fontId="28" fillId="20" borderId="10" xfId="0" applyFont="1" applyFill="1" applyBorder="1"/>
    <xf numFmtId="0" fontId="28" fillId="20" borderId="10" xfId="0" applyNumberFormat="1" applyFont="1" applyFill="1" applyBorder="1"/>
    <xf numFmtId="0" fontId="28" fillId="20" borderId="0" xfId="0" applyNumberFormat="1" applyFont="1" applyFill="1" applyBorder="1"/>
    <xf numFmtId="0" fontId="27" fillId="20" borderId="0" xfId="0" applyFont="1" applyFill="1" applyBorder="1" applyAlignment="1">
      <alignment wrapText="1"/>
    </xf>
    <xf numFmtId="4" fontId="33" fillId="0" borderId="0" xfId="0" applyNumberFormat="1" applyFont="1"/>
    <xf numFmtId="4" fontId="32" fillId="0" borderId="0" xfId="0" applyNumberFormat="1" applyFont="1"/>
    <xf numFmtId="4" fontId="35" fillId="0" borderId="0" xfId="0" applyNumberFormat="1" applyFont="1"/>
    <xf numFmtId="4" fontId="27" fillId="20" borderId="0" xfId="0" applyNumberFormat="1" applyFont="1" applyFill="1" applyBorder="1" applyAlignment="1">
      <alignment wrapText="1"/>
    </xf>
    <xf numFmtId="0" fontId="32" fillId="0" borderId="10" xfId="0" applyFont="1" applyBorder="1"/>
    <xf numFmtId="0" fontId="34" fillId="0" borderId="0" xfId="0" applyFont="1"/>
    <xf numFmtId="0" fontId="27" fillId="0" borderId="10" xfId="0" applyFont="1" applyBorder="1" applyAlignment="1">
      <alignment horizontal="left" wrapText="1"/>
    </xf>
    <xf numFmtId="0" fontId="37" fillId="0" borderId="0" xfId="0" applyFont="1"/>
    <xf numFmtId="0" fontId="28" fillId="0" borderId="10" xfId="0" applyFont="1" applyBorder="1"/>
    <xf numFmtId="0" fontId="28" fillId="0" borderId="0" xfId="0" applyFont="1" applyBorder="1"/>
    <xf numFmtId="0" fontId="27" fillId="16" borderId="0" xfId="0" applyNumberFormat="1" applyFont="1" applyFill="1" applyBorder="1"/>
    <xf numFmtId="0" fontId="27" fillId="0" borderId="10" xfId="0" applyNumberFormat="1" applyFont="1" applyBorder="1"/>
    <xf numFmtId="0" fontId="27" fillId="0" borderId="13" xfId="0" applyFont="1" applyBorder="1"/>
    <xf numFmtId="0" fontId="27" fillId="20" borderId="13" xfId="0" applyFont="1" applyFill="1" applyBorder="1" applyAlignment="1">
      <alignment wrapText="1"/>
    </xf>
    <xf numFmtId="0" fontId="27" fillId="0" borderId="12" xfId="0" applyNumberFormat="1" applyFont="1" applyBorder="1"/>
    <xf numFmtId="0" fontId="38" fillId="16" borderId="12" xfId="0" applyFont="1" applyFill="1" applyBorder="1" applyAlignment="1">
      <alignment horizontal="left" wrapText="1"/>
    </xf>
    <xf numFmtId="0" fontId="39" fillId="0" borderId="0" xfId="0" applyFont="1" applyAlignment="1">
      <alignment wrapText="1"/>
    </xf>
    <xf numFmtId="4" fontId="28" fillId="21" borderId="10" xfId="0" applyNumberFormat="1" applyFont="1" applyFill="1" applyBorder="1"/>
    <xf numFmtId="4" fontId="28" fillId="20" borderId="0" xfId="0" applyNumberFormat="1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27" fillId="0" borderId="0" xfId="0" applyNumberFormat="1" applyFont="1" applyBorder="1"/>
    <xf numFmtId="0" fontId="28" fillId="0" borderId="10" xfId="0" applyNumberFormat="1" applyFont="1" applyBorder="1"/>
    <xf numFmtId="0" fontId="36" fillId="0" borderId="10" xfId="0" applyNumberFormat="1" applyFont="1" applyBorder="1"/>
    <xf numFmtId="0" fontId="27" fillId="16" borderId="0" xfId="0" applyFont="1" applyFill="1" applyBorder="1" applyAlignment="1">
      <alignment wrapText="1"/>
    </xf>
    <xf numFmtId="4" fontId="28" fillId="0" borderId="0" xfId="0" applyNumberFormat="1" applyFont="1" applyFill="1" applyBorder="1" applyAlignment="1">
      <alignment wrapText="1"/>
    </xf>
    <xf numFmtId="4" fontId="27" fillId="0" borderId="0" xfId="0" applyNumberFormat="1" applyFont="1" applyBorder="1" applyAlignment="1">
      <alignment wrapText="1"/>
    </xf>
    <xf numFmtId="4" fontId="28" fillId="19" borderId="10" xfId="0" applyNumberFormat="1" applyFont="1" applyFill="1" applyBorder="1" applyAlignment="1">
      <alignment wrapText="1"/>
    </xf>
    <xf numFmtId="0" fontId="28" fillId="20" borderId="10" xfId="0" applyNumberFormat="1" applyFont="1" applyFill="1" applyBorder="1" applyAlignment="1">
      <alignment horizontal="right" vertical="center" wrapText="1"/>
    </xf>
    <xf numFmtId="0" fontId="28" fillId="21" borderId="10" xfId="0" applyFont="1" applyFill="1" applyBorder="1"/>
    <xf numFmtId="0" fontId="28" fillId="21" borderId="10" xfId="0" applyFont="1" applyFill="1" applyBorder="1" applyAlignment="1">
      <alignment wrapText="1"/>
    </xf>
    <xf numFmtId="0" fontId="27" fillId="0" borderId="14" xfId="0" applyFont="1" applyBorder="1"/>
    <xf numFmtId="0" fontId="27" fillId="0" borderId="14" xfId="0" applyFont="1" applyBorder="1" applyAlignment="1">
      <alignment wrapText="1"/>
    </xf>
    <xf numFmtId="4" fontId="27" fillId="0" borderId="14" xfId="0" applyNumberFormat="1" applyFont="1" applyBorder="1"/>
    <xf numFmtId="0" fontId="27" fillId="0" borderId="10" xfId="0" applyFont="1" applyFill="1" applyBorder="1"/>
    <xf numFmtId="0" fontId="28" fillId="0" borderId="10" xfId="0" applyNumberFormat="1" applyFont="1" applyFill="1" applyBorder="1"/>
    <xf numFmtId="0" fontId="27" fillId="0" borderId="0" xfId="0" applyFont="1" applyFill="1"/>
    <xf numFmtId="0" fontId="40" fillId="0" borderId="10" xfId="0" applyNumberFormat="1" applyFont="1" applyFill="1" applyBorder="1"/>
    <xf numFmtId="0" fontId="38" fillId="0" borderId="0" xfId="0" applyFont="1" applyFill="1"/>
    <xf numFmtId="0" fontId="28" fillId="0" borderId="0" xfId="0" applyNumberFormat="1" applyFont="1" applyBorder="1"/>
    <xf numFmtId="0" fontId="28" fillId="18" borderId="10" xfId="0" applyNumberFormat="1" applyFont="1" applyFill="1" applyBorder="1"/>
    <xf numFmtId="0" fontId="27" fillId="18" borderId="10" xfId="0" applyFont="1" applyFill="1" applyBorder="1" applyAlignment="1">
      <alignment wrapText="1"/>
    </xf>
    <xf numFmtId="4" fontId="28" fillId="18" borderId="1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/>
    <xf numFmtId="0" fontId="27" fillId="0" borderId="0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41" fillId="0" borderId="0" xfId="0" applyNumberFormat="1" applyFont="1"/>
    <xf numFmtId="0" fontId="41" fillId="0" borderId="0" xfId="0" applyFont="1"/>
    <xf numFmtId="0" fontId="42" fillId="0" borderId="0" xfId="0" applyNumberFormat="1" applyFont="1"/>
    <xf numFmtId="0" fontId="43" fillId="0" borderId="0" xfId="0" applyFont="1"/>
    <xf numFmtId="0" fontId="43" fillId="0" borderId="0" xfId="0" applyNumberFormat="1" applyFont="1"/>
    <xf numFmtId="0" fontId="45" fillId="0" borderId="0" xfId="0" applyFont="1"/>
    <xf numFmtId="0" fontId="45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8" fillId="21" borderId="10" xfId="0" applyFont="1" applyFill="1" applyBorder="1" applyAlignment="1">
      <alignment horizontal="center"/>
    </xf>
    <xf numFmtId="0" fontId="41" fillId="21" borderId="10" xfId="0" applyFont="1" applyFill="1" applyBorder="1"/>
    <xf numFmtId="2" fontId="48" fillId="21" borderId="10" xfId="0" applyNumberFormat="1" applyFont="1" applyFill="1" applyBorder="1" applyAlignment="1">
      <alignment wrapText="1"/>
    </xf>
    <xf numFmtId="0" fontId="41" fillId="21" borderId="11" xfId="0" applyFont="1" applyFill="1" applyBorder="1"/>
    <xf numFmtId="0" fontId="41" fillId="16" borderId="10" xfId="0" applyFont="1" applyFill="1" applyBorder="1"/>
    <xf numFmtId="0" fontId="41" fillId="16" borderId="10" xfId="0" applyFont="1" applyFill="1" applyBorder="1" applyAlignment="1">
      <alignment horizontal="right"/>
    </xf>
    <xf numFmtId="2" fontId="41" fillId="16" borderId="10" xfId="0" applyNumberFormat="1" applyFont="1" applyFill="1" applyBorder="1" applyAlignment="1">
      <alignment wrapText="1"/>
    </xf>
    <xf numFmtId="4" fontId="41" fillId="0" borderId="10" xfId="0" applyNumberFormat="1" applyFont="1" applyBorder="1"/>
    <xf numFmtId="4" fontId="41" fillId="0" borderId="11" xfId="0" applyNumberFormat="1" applyFont="1" applyBorder="1" applyAlignment="1">
      <alignment horizontal="right" vertical="center" wrapText="1"/>
    </xf>
    <xf numFmtId="0" fontId="41" fillId="0" borderId="10" xfId="0" applyFont="1" applyBorder="1"/>
    <xf numFmtId="2" fontId="41" fillId="0" borderId="10" xfId="0" applyNumberFormat="1" applyFont="1" applyBorder="1" applyAlignment="1">
      <alignment wrapText="1"/>
    </xf>
    <xf numFmtId="0" fontId="45" fillId="0" borderId="0" xfId="0" applyFont="1" applyBorder="1"/>
    <xf numFmtId="4" fontId="41" fillId="0" borderId="11" xfId="0" applyNumberFormat="1" applyFont="1" applyBorder="1"/>
    <xf numFmtId="2" fontId="41" fillId="16" borderId="10" xfId="0" applyNumberFormat="1" applyFont="1" applyFill="1" applyBorder="1" applyAlignment="1">
      <alignment horizontal="left" vertical="center" wrapText="1"/>
    </xf>
    <xf numFmtId="2" fontId="41" fillId="0" borderId="10" xfId="0" applyNumberFormat="1" applyFont="1" applyBorder="1" applyAlignment="1">
      <alignment horizontal="left" wrapText="1"/>
    </xf>
    <xf numFmtId="4" fontId="41" fillId="21" borderId="11" xfId="0" applyNumberFormat="1" applyFont="1" applyFill="1" applyBorder="1"/>
    <xf numFmtId="0" fontId="41" fillId="0" borderId="10" xfId="0" applyFont="1" applyFill="1" applyBorder="1"/>
    <xf numFmtId="2" fontId="41" fillId="0" borderId="10" xfId="0" applyNumberFormat="1" applyFont="1" applyFill="1" applyBorder="1" applyAlignment="1">
      <alignment wrapText="1"/>
    </xf>
    <xf numFmtId="0" fontId="45" fillId="0" borderId="0" xfId="0" applyFont="1" applyFill="1"/>
    <xf numFmtId="0" fontId="48" fillId="16" borderId="10" xfId="0" applyFont="1" applyFill="1" applyBorder="1"/>
    <xf numFmtId="0" fontId="49" fillId="16" borderId="10" xfId="0" applyFont="1" applyFill="1" applyBorder="1" applyAlignment="1">
      <alignment horizontal="right"/>
    </xf>
    <xf numFmtId="0" fontId="50" fillId="16" borderId="10" xfId="0" applyFont="1" applyFill="1" applyBorder="1" applyAlignment="1">
      <alignment horizontal="right" wrapText="1"/>
    </xf>
    <xf numFmtId="0" fontId="51" fillId="16" borderId="10" xfId="0" applyFont="1" applyFill="1" applyBorder="1" applyAlignment="1">
      <alignment horizontal="left"/>
    </xf>
    <xf numFmtId="0" fontId="50" fillId="16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8" fillId="18" borderId="15" xfId="0" applyFont="1" applyFill="1" applyBorder="1"/>
    <xf numFmtId="0" fontId="48" fillId="18" borderId="13" xfId="0" applyFont="1" applyFill="1" applyBorder="1"/>
    <xf numFmtId="4" fontId="48" fillId="18" borderId="16" xfId="0" applyNumberFormat="1" applyFont="1" applyFill="1" applyBorder="1"/>
    <xf numFmtId="0" fontId="48" fillId="0" borderId="0" xfId="0" applyFont="1"/>
    <xf numFmtId="0" fontId="44" fillId="0" borderId="0" xfId="0" applyFont="1" applyAlignment="1">
      <alignment horizontal="right"/>
    </xf>
    <xf numFmtId="4" fontId="44" fillId="0" borderId="0" xfId="0" applyNumberFormat="1" applyFont="1"/>
    <xf numFmtId="4" fontId="46" fillId="0" borderId="0" xfId="0" applyNumberFormat="1" applyFont="1"/>
    <xf numFmtId="0" fontId="41" fillId="0" borderId="0" xfId="0" applyFont="1" applyBorder="1"/>
    <xf numFmtId="0" fontId="47" fillId="0" borderId="0" xfId="0" applyFont="1" applyBorder="1"/>
    <xf numFmtId="4" fontId="23" fillId="0" borderId="0" xfId="0" applyNumberFormat="1" applyFont="1" applyFill="1" applyBorder="1" applyAlignment="1">
      <alignment horizontal="left" vertical="center"/>
    </xf>
    <xf numFmtId="0" fontId="20" fillId="20" borderId="10" xfId="0" applyFont="1" applyFill="1" applyBorder="1" applyAlignment="1">
      <alignment wrapText="1"/>
    </xf>
    <xf numFmtId="2" fontId="20" fillId="16" borderId="10" xfId="0" applyNumberFormat="1" applyFont="1" applyFill="1" applyBorder="1" applyAlignment="1">
      <alignment wrapText="1"/>
    </xf>
    <xf numFmtId="4" fontId="20" fillId="16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>
      <alignment horizontal="left" wrapText="1"/>
    </xf>
    <xf numFmtId="4" fontId="20" fillId="20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20" borderId="0" xfId="0" applyFont="1" applyFill="1" applyBorder="1" applyAlignment="1">
      <alignment wrapText="1"/>
    </xf>
    <xf numFmtId="0" fontId="44" fillId="0" borderId="0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22" fillId="19" borderId="10" xfId="0" applyNumberFormat="1" applyFont="1" applyFill="1" applyBorder="1"/>
    <xf numFmtId="0" fontId="22" fillId="19" borderId="10" xfId="0" applyFont="1" applyFill="1" applyBorder="1" applyAlignment="1">
      <alignment wrapText="1"/>
    </xf>
    <xf numFmtId="4" fontId="22" fillId="19" borderId="10" xfId="0" applyNumberFormat="1" applyFont="1" applyFill="1" applyBorder="1"/>
    <xf numFmtId="4" fontId="53" fillId="19" borderId="10" xfId="0" applyNumberFormat="1" applyFont="1" applyFill="1" applyBorder="1"/>
    <xf numFmtId="0" fontId="22" fillId="20" borderId="10" xfId="0" applyNumberFormat="1" applyFont="1" applyFill="1" applyBorder="1"/>
    <xf numFmtId="4" fontId="27" fillId="0" borderId="12" xfId="0" applyNumberFormat="1" applyFont="1" applyBorder="1"/>
    <xf numFmtId="0" fontId="20" fillId="0" borderId="12" xfId="0" applyFont="1" applyBorder="1" applyAlignment="1">
      <alignment wrapText="1"/>
    </xf>
    <xf numFmtId="0" fontId="28" fillId="0" borderId="12" xfId="0" applyNumberFormat="1" applyFont="1" applyBorder="1"/>
    <xf numFmtId="2" fontId="20" fillId="0" borderId="10" xfId="0" applyNumberFormat="1" applyFont="1" applyFill="1" applyBorder="1" applyAlignment="1">
      <alignment wrapText="1"/>
    </xf>
    <xf numFmtId="0" fontId="20" fillId="0" borderId="10" xfId="0" applyNumberFormat="1" applyFont="1" applyFill="1" applyBorder="1"/>
    <xf numFmtId="4" fontId="20" fillId="0" borderId="10" xfId="0" applyNumberFormat="1" applyFont="1" applyFill="1" applyBorder="1"/>
    <xf numFmtId="4" fontId="28" fillId="20" borderId="10" xfId="0" applyNumberFormat="1" applyFont="1" applyFill="1" applyBorder="1" applyAlignment="1">
      <alignment wrapText="1"/>
    </xf>
    <xf numFmtId="4" fontId="33" fillId="0" borderId="10" xfId="0" applyNumberFormat="1" applyFont="1" applyBorder="1"/>
    <xf numFmtId="0" fontId="27" fillId="0" borderId="12" xfId="0" applyFont="1" applyBorder="1"/>
    <xf numFmtId="0" fontId="28" fillId="19" borderId="17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Fill="1"/>
    <xf numFmtId="4" fontId="28" fillId="0" borderId="10" xfId="0" applyNumberFormat="1" applyFont="1" applyFill="1" applyBorder="1"/>
    <xf numFmtId="0" fontId="33" fillId="0" borderId="0" xfId="0" applyFont="1" applyFill="1"/>
    <xf numFmtId="0" fontId="22" fillId="20" borderId="10" xfId="0" applyFont="1" applyFill="1" applyBorder="1"/>
    <xf numFmtId="0" fontId="27" fillId="0" borderId="0" xfId="0" applyFont="1" applyAlignment="1">
      <alignment horizontal="right" wrapText="1"/>
    </xf>
    <xf numFmtId="0" fontId="24" fillId="0" borderId="0" xfId="0" applyFont="1" applyFill="1"/>
    <xf numFmtId="4" fontId="22" fillId="19" borderId="10" xfId="0" applyNumberFormat="1" applyFont="1" applyFill="1" applyBorder="1" applyAlignment="1">
      <alignment wrapText="1"/>
    </xf>
    <xf numFmtId="2" fontId="22" fillId="18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/>
    <xf numFmtId="0" fontId="20" fillId="0" borderId="10" xfId="0" applyNumberFormat="1" applyFont="1" applyBorder="1"/>
    <xf numFmtId="2" fontId="20" fillId="0" borderId="10" xfId="0" applyNumberFormat="1" applyFont="1" applyBorder="1" applyAlignment="1">
      <alignment wrapText="1"/>
    </xf>
    <xf numFmtId="0" fontId="22" fillId="21" borderId="10" xfId="0" applyNumberFormat="1" applyFont="1" applyFill="1" applyBorder="1"/>
    <xf numFmtId="0" fontId="22" fillId="21" borderId="10" xfId="0" applyFont="1" applyFill="1" applyBorder="1" applyAlignment="1">
      <alignment wrapText="1"/>
    </xf>
    <xf numFmtId="4" fontId="54" fillId="19" borderId="10" xfId="0" applyNumberFormat="1" applyFont="1" applyFill="1" applyBorder="1"/>
    <xf numFmtId="4" fontId="20" fillId="0" borderId="10" xfId="57" applyNumberFormat="1" applyFont="1" applyBorder="1" applyAlignment="1">
      <alignment wrapText="1"/>
    </xf>
    <xf numFmtId="0" fontId="28" fillId="2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/>
    <xf numFmtId="4" fontId="20" fillId="0" borderId="10" xfId="0" applyNumberFormat="1" applyFont="1" applyFill="1" applyBorder="1" applyAlignment="1">
      <alignment wrapText="1"/>
    </xf>
    <xf numFmtId="0" fontId="24" fillId="0" borderId="10" xfId="0" applyFont="1" applyFill="1" applyBorder="1"/>
    <xf numFmtId="0" fontId="22" fillId="16" borderId="10" xfId="0" applyFont="1" applyFill="1" applyBorder="1"/>
    <xf numFmtId="0" fontId="20" fillId="16" borderId="10" xfId="0" applyFont="1" applyFill="1" applyBorder="1" applyAlignment="1">
      <alignment horizontal="right"/>
    </xf>
    <xf numFmtId="4" fontId="20" fillId="0" borderId="11" xfId="0" applyNumberFormat="1" applyFont="1" applyBorder="1"/>
    <xf numFmtId="0" fontId="56" fillId="21" borderId="10" xfId="0" applyFont="1" applyFill="1" applyBorder="1"/>
    <xf numFmtId="4" fontId="56" fillId="21" borderId="10" xfId="0" applyNumberFormat="1" applyFont="1" applyFill="1" applyBorder="1"/>
    <xf numFmtId="0" fontId="20" fillId="0" borderId="10" xfId="0" applyFont="1" applyFill="1" applyBorder="1" applyAlignment="1">
      <alignment horizontal="right"/>
    </xf>
    <xf numFmtId="4" fontId="20" fillId="0" borderId="11" xfId="57" applyNumberFormat="1" applyFont="1" applyBorder="1" applyAlignment="1">
      <alignment wrapText="1"/>
    </xf>
    <xf numFmtId="0" fontId="20" fillId="20" borderId="10" xfId="0" applyFont="1" applyFill="1" applyBorder="1"/>
    <xf numFmtId="0" fontId="20" fillId="20" borderId="12" xfId="0" applyFont="1" applyFill="1" applyBorder="1" applyAlignment="1">
      <alignment wrapText="1"/>
    </xf>
    <xf numFmtId="0" fontId="28" fillId="20" borderId="12" xfId="0" applyNumberFormat="1" applyFont="1" applyFill="1" applyBorder="1"/>
    <xf numFmtId="0" fontId="20" fillId="0" borderId="0" xfId="0" applyFont="1" applyBorder="1"/>
    <xf numFmtId="4" fontId="20" fillId="0" borderId="0" xfId="0" applyNumberFormat="1" applyFont="1" applyBorder="1"/>
    <xf numFmtId="0" fontId="51" fillId="16" borderId="10" xfId="0" applyFont="1" applyFill="1" applyBorder="1" applyAlignment="1">
      <alignment horizontal="right"/>
    </xf>
    <xf numFmtId="4" fontId="57" fillId="18" borderId="10" xfId="0" applyNumberFormat="1" applyFont="1" applyFill="1" applyBorder="1"/>
    <xf numFmtId="0" fontId="32" fillId="0" borderId="0" xfId="0" applyFont="1" applyFill="1" applyBorder="1"/>
    <xf numFmtId="0" fontId="20" fillId="0" borderId="10" xfId="0" applyFont="1" applyFill="1" applyBorder="1" applyAlignment="1">
      <alignment horizontal="left" wrapText="1"/>
    </xf>
    <xf numFmtId="4" fontId="32" fillId="0" borderId="0" xfId="0" applyNumberFormat="1" applyFont="1" applyFill="1"/>
    <xf numFmtId="0" fontId="58" fillId="0" borderId="0" xfId="0" applyFont="1"/>
    <xf numFmtId="0" fontId="59" fillId="0" borderId="13" xfId="0" applyFont="1" applyBorder="1" applyAlignment="1">
      <alignment horizontal="center"/>
    </xf>
    <xf numFmtId="0" fontId="61" fillId="0" borderId="0" xfId="0" applyFont="1" applyFill="1"/>
    <xf numFmtId="4" fontId="60" fillId="19" borderId="10" xfId="0" applyNumberFormat="1" applyFont="1" applyFill="1" applyBorder="1"/>
    <xf numFmtId="4" fontId="58" fillId="0" borderId="10" xfId="0" applyNumberFormat="1" applyFont="1" applyFill="1" applyBorder="1"/>
    <xf numFmtId="0" fontId="61" fillId="0" borderId="0" xfId="0" applyFont="1"/>
    <xf numFmtId="4" fontId="58" fillId="0" borderId="10" xfId="0" applyNumberFormat="1" applyFont="1" applyBorder="1"/>
    <xf numFmtId="0" fontId="61" fillId="0" borderId="0" xfId="0" applyFont="1" applyBorder="1"/>
    <xf numFmtId="4" fontId="60" fillId="19" borderId="11" xfId="0" applyNumberFormat="1" applyFont="1" applyFill="1" applyBorder="1"/>
    <xf numFmtId="4" fontId="58" fillId="0" borderId="11" xfId="0" applyNumberFormat="1" applyFont="1" applyBorder="1"/>
    <xf numFmtId="4" fontId="58" fillId="0" borderId="12" xfId="0" applyNumberFormat="1" applyFont="1" applyBorder="1"/>
    <xf numFmtId="4" fontId="58" fillId="0" borderId="0" xfId="0" applyNumberFormat="1" applyFont="1" applyBorder="1"/>
    <xf numFmtId="4" fontId="62" fillId="0" borderId="0" xfId="0" applyNumberFormat="1" applyFont="1"/>
    <xf numFmtId="0" fontId="61" fillId="0" borderId="13" xfId="0" applyFont="1" applyBorder="1"/>
    <xf numFmtId="0" fontId="61" fillId="0" borderId="12" xfId="0" applyFont="1" applyBorder="1"/>
    <xf numFmtId="4" fontId="60" fillId="21" borderId="10" xfId="0" applyNumberFormat="1" applyFont="1" applyFill="1" applyBorder="1"/>
    <xf numFmtId="4" fontId="62" fillId="0" borderId="10" xfId="0" applyNumberFormat="1" applyFont="1" applyBorder="1"/>
    <xf numFmtId="4" fontId="60" fillId="19" borderId="10" xfId="0" applyNumberFormat="1" applyFont="1" applyFill="1" applyBorder="1" applyAlignment="1">
      <alignment wrapText="1"/>
    </xf>
    <xf numFmtId="4" fontId="58" fillId="0" borderId="10" xfId="0" applyNumberFormat="1" applyFont="1" applyFill="1" applyBorder="1" applyAlignment="1">
      <alignment wrapText="1"/>
    </xf>
    <xf numFmtId="4" fontId="58" fillId="0" borderId="0" xfId="0" applyNumberFormat="1" applyFont="1" applyFill="1" applyBorder="1"/>
    <xf numFmtId="4" fontId="58" fillId="0" borderId="14" xfId="0" applyNumberFormat="1" applyFont="1" applyBorder="1"/>
    <xf numFmtId="4" fontId="60" fillId="18" borderId="10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left" vertical="center"/>
    </xf>
    <xf numFmtId="0" fontId="48" fillId="0" borderId="10" xfId="0" applyFont="1" applyFill="1" applyBorder="1"/>
    <xf numFmtId="2" fontId="41" fillId="0" borderId="10" xfId="0" applyNumberFormat="1" applyFont="1" applyFill="1" applyBorder="1" applyAlignment="1">
      <alignment horizontal="left" vertical="center" wrapText="1"/>
    </xf>
    <xf numFmtId="4" fontId="41" fillId="0" borderId="11" xfId="0" applyNumberFormat="1" applyFont="1" applyFill="1" applyBorder="1"/>
    <xf numFmtId="4" fontId="41" fillId="0" borderId="10" xfId="0" applyNumberFormat="1" applyFont="1" applyFill="1" applyBorder="1"/>
    <xf numFmtId="4" fontId="33" fillId="0" borderId="0" xfId="0" applyNumberFormat="1" applyFont="1" applyFill="1"/>
    <xf numFmtId="0" fontId="22" fillId="0" borderId="0" xfId="0" applyFont="1" applyFill="1" applyBorder="1" applyAlignment="1">
      <alignment vertical="center" wrapText="1"/>
    </xf>
    <xf numFmtId="0" fontId="6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18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4" fontId="60" fillId="18" borderId="10" xfId="0" applyNumberFormat="1" applyFont="1" applyFill="1" applyBorder="1"/>
    <xf numFmtId="0" fontId="58" fillId="0" borderId="0" xfId="0" applyFont="1" applyAlignment="1">
      <alignment horizontal="center" vertical="center"/>
    </xf>
    <xf numFmtId="0" fontId="58" fillId="21" borderId="11" xfId="0" applyFont="1" applyFill="1" applyBorder="1"/>
    <xf numFmtId="4" fontId="58" fillId="0" borderId="11" xfId="0" applyNumberFormat="1" applyFont="1" applyBorder="1" applyAlignment="1">
      <alignment horizontal="right" vertical="center" wrapText="1"/>
    </xf>
    <xf numFmtId="4" fontId="58" fillId="0" borderId="10" xfId="57" applyNumberFormat="1" applyFont="1" applyBorder="1" applyAlignment="1">
      <alignment wrapText="1"/>
    </xf>
    <xf numFmtId="4" fontId="58" fillId="21" borderId="10" xfId="0" applyNumberFormat="1" applyFont="1" applyFill="1" applyBorder="1"/>
    <xf numFmtId="0" fontId="58" fillId="21" borderId="10" xfId="0" applyFont="1" applyFill="1" applyBorder="1"/>
    <xf numFmtId="0" fontId="63" fillId="0" borderId="0" xfId="0" applyFont="1" applyAlignment="1">
      <alignment horizontal="right"/>
    </xf>
    <xf numFmtId="4" fontId="63" fillId="0" borderId="0" xfId="0" applyNumberFormat="1" applyFont="1"/>
    <xf numFmtId="4" fontId="64" fillId="0" borderId="0" xfId="0" applyNumberFormat="1" applyFont="1"/>
    <xf numFmtId="0" fontId="62" fillId="0" borderId="0" xfId="0" applyFont="1" applyBorder="1"/>
    <xf numFmtId="2" fontId="20" fillId="0" borderId="10" xfId="0" applyNumberFormat="1" applyFont="1" applyBorder="1" applyAlignment="1">
      <alignment horizontal="left" wrapText="1"/>
    </xf>
    <xf numFmtId="4" fontId="22" fillId="18" borderId="10" xfId="0" applyNumberFormat="1" applyFont="1" applyFill="1" applyBorder="1" applyAlignment="1">
      <alignment horizontal="right" vertical="center" wrapText="1"/>
    </xf>
    <xf numFmtId="0" fontId="20" fillId="16" borderId="10" xfId="0" applyFont="1" applyFill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28" fillId="18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 wrapText="1"/>
    </xf>
    <xf numFmtId="2" fontId="20" fillId="16" borderId="10" xfId="0" applyNumberFormat="1" applyFont="1" applyFill="1" applyBorder="1" applyAlignment="1">
      <alignment horizontal="left" vertical="center" wrapText="1"/>
    </xf>
    <xf numFmtId="0" fontId="65" fillId="0" borderId="0" xfId="0" applyFont="1"/>
  </cellXfs>
  <cellStyles count="8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 builtinId="31" customBuiltin="1"/>
    <cellStyle name="40 % – Zvýraznění2" xfId="14" builtinId="35" customBuiltin="1"/>
    <cellStyle name="40 % – Zvýraznění3" xfId="15" builtinId="39" customBuiltin="1"/>
    <cellStyle name="40 % – Zvýraznění4" xfId="16" builtinId="43" customBuiltin="1"/>
    <cellStyle name="40 % – Zvýraznění5" xfId="17" builtinId="47" customBuiltin="1"/>
    <cellStyle name="40 % – Zvýraznění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 builtinId="32" customBuiltin="1"/>
    <cellStyle name="60 % – Zvýraznění2" xfId="26" builtinId="36" customBuiltin="1"/>
    <cellStyle name="60 % – Zvýraznění3" xfId="27" builtinId="40" customBuiltin="1"/>
    <cellStyle name="60 % – Zvýraznění4" xfId="28" builtinId="44" customBuiltin="1"/>
    <cellStyle name="60 % – Zvýraznění5" xfId="29" builtinId="48" customBuiltin="1"/>
    <cellStyle name="60 % – Zvýraznění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 builtinId="27" customBuiltin="1"/>
    <cellStyle name="Input" xfId="54"/>
    <cellStyle name="Kontrolní buňka" xfId="55" builtinId="23" customBuiltin="1"/>
    <cellStyle name="Linked Cell" xfId="56"/>
    <cellStyle name="Měna" xfId="57" builtinId="4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ázev" xfId="62" builtinId="15" customBuiltin="1"/>
    <cellStyle name="Neutral" xfId="63"/>
    <cellStyle name="Neutrální" xfId="64" builtinId="28" customBuiltin="1"/>
    <cellStyle name="Normální" xfId="0" builtinId="0"/>
    <cellStyle name="Note" xfId="65"/>
    <cellStyle name="Output" xfId="66"/>
    <cellStyle name="Poznámka" xfId="67" builtinId="10" customBuiltin="1"/>
    <cellStyle name="Propojená buňka" xfId="68" builtinId="24" customBuiltin="1"/>
    <cellStyle name="Správně" xfId="69" builtinId="26" customBuiltin="1"/>
    <cellStyle name="Text upozornění" xfId="70" builtinId="11" customBuiltin="1"/>
    <cellStyle name="Title" xfId="71"/>
    <cellStyle name="Total" xfId="72"/>
    <cellStyle name="Vstup" xfId="73" builtinId="20" customBuiltin="1"/>
    <cellStyle name="Výpočet" xfId="74" builtinId="22" customBuiltin="1"/>
    <cellStyle name="Výstup" xfId="75" builtinId="21" customBuiltin="1"/>
    <cellStyle name="Vysvětlující text" xfId="76" builtinId="53" customBuiltin="1"/>
    <cellStyle name="Warning Text" xfId="77"/>
    <cellStyle name="Zvýraznění 1" xfId="78" builtinId="29" customBuiltin="1"/>
    <cellStyle name="Zvýraznění 2" xfId="79" builtinId="33" customBuiltin="1"/>
    <cellStyle name="Zvýraznění 3" xfId="80" builtinId="37" customBuiltin="1"/>
    <cellStyle name="Zvýraznění 4" xfId="81" builtinId="41" customBuiltin="1"/>
    <cellStyle name="Zvýraznění 5" xfId="82" builtinId="45" customBuiltin="1"/>
    <cellStyle name="Zvýraznění 6" xfId="83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tabSelected="1" zoomScaleNormal="100" zoomScaleSheetLayoutView="90" workbookViewId="0">
      <pane ySplit="4" topLeftCell="A5" activePane="bottomLeft" state="frozen"/>
      <selection pane="bottomLeft" activeCell="A2" sqref="A2"/>
    </sheetView>
  </sheetViews>
  <sheetFormatPr defaultColWidth="9.109375" defaultRowHeight="13.8" x14ac:dyDescent="0.3"/>
  <cols>
    <col min="1" max="1" width="5.33203125" style="102" customWidth="1"/>
    <col min="2" max="2" width="7.6640625" style="102" customWidth="1"/>
    <col min="3" max="3" width="51.33203125" style="102" customWidth="1"/>
    <col min="4" max="11" width="13.6640625" style="102" customWidth="1"/>
    <col min="12" max="12" width="12.5546875" style="214" customWidth="1"/>
    <col min="13" max="13" width="13.6640625" style="102" customWidth="1"/>
    <col min="14" max="16384" width="9.109375" style="102"/>
  </cols>
  <sheetData>
    <row r="1" spans="1:13" ht="16.5" customHeight="1" x14ac:dyDescent="0.35">
      <c r="A1" s="103" t="s">
        <v>105</v>
      </c>
      <c r="C1" s="101"/>
    </row>
    <row r="2" spans="1:13" x14ac:dyDescent="0.3">
      <c r="A2" s="104"/>
      <c r="B2" s="104"/>
      <c r="C2" s="105"/>
      <c r="D2" s="155"/>
      <c r="E2" s="155"/>
      <c r="F2" s="155"/>
      <c r="G2" s="155"/>
      <c r="H2" s="155"/>
      <c r="I2" s="155"/>
      <c r="J2" s="155"/>
      <c r="K2" s="155"/>
      <c r="L2" s="244"/>
      <c r="M2" s="155"/>
    </row>
    <row r="3" spans="1:13" s="106" customFormat="1" ht="12" x14ac:dyDescent="0.25">
      <c r="D3" s="159" t="s">
        <v>1</v>
      </c>
      <c r="E3" s="159" t="s">
        <v>1</v>
      </c>
      <c r="F3" s="159" t="s">
        <v>1</v>
      </c>
      <c r="G3" s="159" t="s">
        <v>1</v>
      </c>
      <c r="H3" s="159" t="s">
        <v>1</v>
      </c>
      <c r="I3" s="159" t="s">
        <v>1</v>
      </c>
      <c r="J3" s="159" t="s">
        <v>1</v>
      </c>
      <c r="K3" s="159" t="s">
        <v>1</v>
      </c>
      <c r="L3" s="215" t="s">
        <v>1</v>
      </c>
      <c r="M3" s="159" t="s">
        <v>1</v>
      </c>
    </row>
    <row r="4" spans="1:13" s="160" customFormat="1" ht="73.5" customHeight="1" x14ac:dyDescent="0.25">
      <c r="A4" s="158" t="s">
        <v>73</v>
      </c>
      <c r="B4" s="158" t="s">
        <v>37</v>
      </c>
      <c r="C4" s="185" t="s">
        <v>38</v>
      </c>
      <c r="D4" s="156" t="s">
        <v>233</v>
      </c>
      <c r="E4" s="156" t="s">
        <v>290</v>
      </c>
      <c r="F4" s="156" t="s">
        <v>291</v>
      </c>
      <c r="G4" s="156" t="s">
        <v>342</v>
      </c>
      <c r="H4" s="156" t="s">
        <v>344</v>
      </c>
      <c r="I4" s="156" t="s">
        <v>360</v>
      </c>
      <c r="J4" s="156" t="s">
        <v>361</v>
      </c>
      <c r="K4" s="156" t="s">
        <v>377</v>
      </c>
      <c r="L4" s="246" t="s">
        <v>379</v>
      </c>
      <c r="M4" s="156" t="s">
        <v>380</v>
      </c>
    </row>
    <row r="5" spans="1:13" s="107" customFormat="1" x14ac:dyDescent="0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249"/>
      <c r="M5" s="110"/>
    </row>
    <row r="6" spans="1:13" s="106" customFormat="1" x14ac:dyDescent="0.3">
      <c r="A6" s="111" t="s">
        <v>39</v>
      </c>
      <c r="B6" s="112"/>
      <c r="C6" s="113" t="s">
        <v>40</v>
      </c>
      <c r="D6" s="114"/>
      <c r="E6" s="114"/>
      <c r="F6" s="114"/>
      <c r="G6" s="114"/>
      <c r="H6" s="114"/>
      <c r="I6" s="114"/>
      <c r="J6" s="114"/>
      <c r="K6" s="114"/>
      <c r="L6" s="250"/>
      <c r="M6" s="114"/>
    </row>
    <row r="7" spans="1:13" s="106" customFormat="1" x14ac:dyDescent="0.3">
      <c r="A7" s="115"/>
      <c r="B7" s="116">
        <v>1111</v>
      </c>
      <c r="C7" s="147" t="s">
        <v>287</v>
      </c>
      <c r="D7" s="119">
        <v>26268</v>
      </c>
      <c r="E7" s="119">
        <v>26268</v>
      </c>
      <c r="F7" s="119">
        <v>26268</v>
      </c>
      <c r="G7" s="119">
        <v>26268</v>
      </c>
      <c r="H7" s="119">
        <v>26268</v>
      </c>
      <c r="I7" s="119">
        <v>26268</v>
      </c>
      <c r="J7" s="119">
        <v>26268</v>
      </c>
      <c r="K7" s="119">
        <v>26268</v>
      </c>
      <c r="L7" s="251"/>
      <c r="M7" s="119">
        <v>26268</v>
      </c>
    </row>
    <row r="8" spans="1:13" s="106" customFormat="1" x14ac:dyDescent="0.3">
      <c r="A8" s="115"/>
      <c r="B8" s="116">
        <v>1112</v>
      </c>
      <c r="C8" s="147" t="s">
        <v>288</v>
      </c>
      <c r="D8" s="119">
        <v>700</v>
      </c>
      <c r="E8" s="119">
        <v>700</v>
      </c>
      <c r="F8" s="119">
        <v>700</v>
      </c>
      <c r="G8" s="119">
        <v>700</v>
      </c>
      <c r="H8" s="119">
        <v>700</v>
      </c>
      <c r="I8" s="119">
        <v>700</v>
      </c>
      <c r="J8" s="119">
        <v>700</v>
      </c>
      <c r="K8" s="119">
        <v>700</v>
      </c>
      <c r="L8" s="251"/>
      <c r="M8" s="119">
        <v>700</v>
      </c>
    </row>
    <row r="9" spans="1:13" s="106" customFormat="1" x14ac:dyDescent="0.3">
      <c r="A9" s="120"/>
      <c r="B9" s="120">
        <v>1113</v>
      </c>
      <c r="C9" s="188" t="s">
        <v>289</v>
      </c>
      <c r="D9" s="119">
        <v>2170</v>
      </c>
      <c r="E9" s="119">
        <v>2170</v>
      </c>
      <c r="F9" s="119">
        <v>2170</v>
      </c>
      <c r="G9" s="119">
        <v>2170</v>
      </c>
      <c r="H9" s="119">
        <v>2170</v>
      </c>
      <c r="I9" s="119">
        <v>2170</v>
      </c>
      <c r="J9" s="119">
        <v>2170</v>
      </c>
      <c r="K9" s="119">
        <v>2170</v>
      </c>
      <c r="L9" s="251"/>
      <c r="M9" s="119">
        <v>2170</v>
      </c>
    </row>
    <row r="10" spans="1:13" s="106" customFormat="1" x14ac:dyDescent="0.3">
      <c r="A10" s="115"/>
      <c r="B10" s="116">
        <v>1121</v>
      </c>
      <c r="C10" s="117" t="s">
        <v>66</v>
      </c>
      <c r="D10" s="119">
        <v>23377</v>
      </c>
      <c r="E10" s="119">
        <v>23377</v>
      </c>
      <c r="F10" s="119">
        <v>23377</v>
      </c>
      <c r="G10" s="119">
        <v>23377</v>
      </c>
      <c r="H10" s="119">
        <v>23377</v>
      </c>
      <c r="I10" s="119">
        <v>23377</v>
      </c>
      <c r="J10" s="119">
        <v>23377</v>
      </c>
      <c r="K10" s="119">
        <v>23377</v>
      </c>
      <c r="L10" s="251"/>
      <c r="M10" s="119">
        <v>23377</v>
      </c>
    </row>
    <row r="11" spans="1:13" s="106" customFormat="1" x14ac:dyDescent="0.3">
      <c r="A11" s="115"/>
      <c r="B11" s="116">
        <v>1122</v>
      </c>
      <c r="C11" s="147" t="s">
        <v>350</v>
      </c>
      <c r="D11" s="119"/>
      <c r="E11" s="119"/>
      <c r="F11" s="119"/>
      <c r="G11" s="119"/>
      <c r="H11" s="119"/>
      <c r="I11" s="119">
        <v>571</v>
      </c>
      <c r="J11" s="119">
        <v>571</v>
      </c>
      <c r="K11" s="119">
        <v>571</v>
      </c>
      <c r="L11" s="251"/>
      <c r="M11" s="119">
        <v>571</v>
      </c>
    </row>
    <row r="12" spans="1:13" s="106" customFormat="1" x14ac:dyDescent="0.3">
      <c r="A12" s="120"/>
      <c r="B12" s="120">
        <v>1211</v>
      </c>
      <c r="C12" s="121" t="s">
        <v>68</v>
      </c>
      <c r="D12" s="119">
        <v>54747</v>
      </c>
      <c r="E12" s="119">
        <v>54747</v>
      </c>
      <c r="F12" s="119">
        <v>54747</v>
      </c>
      <c r="G12" s="119">
        <v>54747</v>
      </c>
      <c r="H12" s="119">
        <v>54747</v>
      </c>
      <c r="I12" s="119">
        <v>54747</v>
      </c>
      <c r="J12" s="119">
        <v>54747</v>
      </c>
      <c r="K12" s="119">
        <v>54747</v>
      </c>
      <c r="L12" s="251"/>
      <c r="M12" s="119">
        <v>54747</v>
      </c>
    </row>
    <row r="13" spans="1:13" s="106" customFormat="1" x14ac:dyDescent="0.3">
      <c r="A13" s="120"/>
      <c r="B13" s="120">
        <v>1511</v>
      </c>
      <c r="C13" s="121" t="s">
        <v>67</v>
      </c>
      <c r="D13" s="119">
        <v>3625</v>
      </c>
      <c r="E13" s="119">
        <v>3625</v>
      </c>
      <c r="F13" s="119">
        <v>3625</v>
      </c>
      <c r="G13" s="119">
        <v>3625</v>
      </c>
      <c r="H13" s="119">
        <v>3625</v>
      </c>
      <c r="I13" s="119">
        <v>3625</v>
      </c>
      <c r="J13" s="119">
        <v>3625</v>
      </c>
      <c r="K13" s="119">
        <v>3625</v>
      </c>
      <c r="L13" s="251"/>
      <c r="M13" s="119">
        <v>3625</v>
      </c>
    </row>
    <row r="14" spans="1:13" s="106" customFormat="1" x14ac:dyDescent="0.3">
      <c r="A14" s="120"/>
      <c r="B14" s="120">
        <v>1334</v>
      </c>
      <c r="C14" s="121" t="s">
        <v>88</v>
      </c>
      <c r="D14" s="123">
        <v>155</v>
      </c>
      <c r="E14" s="123">
        <v>155</v>
      </c>
      <c r="F14" s="123">
        <v>155</v>
      </c>
      <c r="G14" s="123">
        <v>155</v>
      </c>
      <c r="H14" s="123">
        <v>155</v>
      </c>
      <c r="I14" s="123">
        <v>155</v>
      </c>
      <c r="J14" s="123">
        <v>155</v>
      </c>
      <c r="K14" s="123">
        <v>155</v>
      </c>
      <c r="L14" s="223">
        <v>-150</v>
      </c>
      <c r="M14" s="123">
        <v>5</v>
      </c>
    </row>
    <row r="15" spans="1:13" s="106" customFormat="1" x14ac:dyDescent="0.3">
      <c r="A15" s="115"/>
      <c r="B15" s="116">
        <v>1340</v>
      </c>
      <c r="C15" s="124" t="s">
        <v>30</v>
      </c>
      <c r="D15" s="123">
        <v>3736</v>
      </c>
      <c r="E15" s="123">
        <v>3736</v>
      </c>
      <c r="F15" s="123">
        <v>3736</v>
      </c>
      <c r="G15" s="123">
        <v>3736</v>
      </c>
      <c r="H15" s="123">
        <v>3736</v>
      </c>
      <c r="I15" s="123">
        <v>3736</v>
      </c>
      <c r="J15" s="123">
        <v>3736</v>
      </c>
      <c r="K15" s="123">
        <v>3736</v>
      </c>
      <c r="L15" s="223"/>
      <c r="M15" s="123">
        <v>3736</v>
      </c>
    </row>
    <row r="16" spans="1:13" s="106" customFormat="1" x14ac:dyDescent="0.3">
      <c r="A16" s="115"/>
      <c r="B16" s="116">
        <v>1341</v>
      </c>
      <c r="C16" s="117" t="s">
        <v>29</v>
      </c>
      <c r="D16" s="123">
        <v>250</v>
      </c>
      <c r="E16" s="123">
        <v>250</v>
      </c>
      <c r="F16" s="123">
        <v>250</v>
      </c>
      <c r="G16" s="123">
        <v>250</v>
      </c>
      <c r="H16" s="123">
        <v>250</v>
      </c>
      <c r="I16" s="123">
        <v>250</v>
      </c>
      <c r="J16" s="123">
        <v>250</v>
      </c>
      <c r="K16" s="123">
        <v>250</v>
      </c>
      <c r="L16" s="223"/>
      <c r="M16" s="123">
        <v>250</v>
      </c>
    </row>
    <row r="17" spans="1:13" s="106" customFormat="1" ht="15.75" customHeight="1" x14ac:dyDescent="0.3">
      <c r="A17" s="115"/>
      <c r="B17" s="116">
        <v>1343</v>
      </c>
      <c r="C17" s="147" t="s">
        <v>336</v>
      </c>
      <c r="D17" s="123">
        <v>200</v>
      </c>
      <c r="E17" s="123">
        <v>200</v>
      </c>
      <c r="F17" s="192">
        <v>200</v>
      </c>
      <c r="G17" s="192">
        <v>200</v>
      </c>
      <c r="H17" s="192">
        <v>200</v>
      </c>
      <c r="I17" s="192">
        <v>200</v>
      </c>
      <c r="J17" s="192">
        <v>200</v>
      </c>
      <c r="K17" s="192">
        <v>200</v>
      </c>
      <c r="L17" s="252"/>
      <c r="M17" s="192">
        <v>200</v>
      </c>
    </row>
    <row r="18" spans="1:13" s="106" customFormat="1" ht="27.6" x14ac:dyDescent="0.3">
      <c r="A18" s="115"/>
      <c r="B18" s="116">
        <v>1356</v>
      </c>
      <c r="C18" s="124" t="s">
        <v>107</v>
      </c>
      <c r="D18" s="123">
        <v>2300</v>
      </c>
      <c r="E18" s="123">
        <v>2300</v>
      </c>
      <c r="F18" s="123">
        <v>2300</v>
      </c>
      <c r="G18" s="123">
        <v>2300</v>
      </c>
      <c r="H18" s="123">
        <v>2300</v>
      </c>
      <c r="I18" s="123">
        <v>2300</v>
      </c>
      <c r="J18" s="123">
        <v>2300</v>
      </c>
      <c r="K18" s="123">
        <v>2300</v>
      </c>
      <c r="L18" s="223"/>
      <c r="M18" s="123">
        <v>2300</v>
      </c>
    </row>
    <row r="19" spans="1:13" s="106" customFormat="1" x14ac:dyDescent="0.3">
      <c r="A19" s="120"/>
      <c r="B19" s="120">
        <v>1361</v>
      </c>
      <c r="C19" s="125" t="s">
        <v>28</v>
      </c>
      <c r="D19" s="123">
        <v>1212</v>
      </c>
      <c r="E19" s="123">
        <v>1212</v>
      </c>
      <c r="F19" s="123">
        <v>1212</v>
      </c>
      <c r="G19" s="123">
        <v>1212</v>
      </c>
      <c r="H19" s="123">
        <v>1212</v>
      </c>
      <c r="I19" s="123">
        <v>1212</v>
      </c>
      <c r="J19" s="123">
        <v>1212</v>
      </c>
      <c r="K19" s="123">
        <v>1212</v>
      </c>
      <c r="L19" s="223"/>
      <c r="M19" s="123">
        <v>1212</v>
      </c>
    </row>
    <row r="20" spans="1:13" s="106" customFormat="1" x14ac:dyDescent="0.3">
      <c r="A20" s="115"/>
      <c r="B20" s="116">
        <v>1382</v>
      </c>
      <c r="C20" s="117" t="s">
        <v>27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223"/>
      <c r="M20" s="123">
        <v>0</v>
      </c>
    </row>
    <row r="21" spans="1:13" s="106" customFormat="1" x14ac:dyDescent="0.3">
      <c r="A21" s="115"/>
      <c r="B21" s="116">
        <v>1383</v>
      </c>
      <c r="C21" s="117" t="s">
        <v>2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223"/>
      <c r="M21" s="123">
        <v>0</v>
      </c>
    </row>
    <row r="22" spans="1:13" s="106" customFormat="1" x14ac:dyDescent="0.3">
      <c r="A22" s="115"/>
      <c r="B22" s="116">
        <v>1381</v>
      </c>
      <c r="C22" s="117" t="s">
        <v>108</v>
      </c>
      <c r="D22" s="123">
        <v>4500</v>
      </c>
      <c r="E22" s="123">
        <v>4500</v>
      </c>
      <c r="F22" s="123">
        <v>4500</v>
      </c>
      <c r="G22" s="123">
        <v>4500</v>
      </c>
      <c r="H22" s="123">
        <v>4500</v>
      </c>
      <c r="I22" s="123">
        <v>4500</v>
      </c>
      <c r="J22" s="123">
        <v>4500</v>
      </c>
      <c r="K22" s="123">
        <v>4500</v>
      </c>
      <c r="L22" s="223"/>
      <c r="M22" s="123">
        <v>4500</v>
      </c>
    </row>
    <row r="23" spans="1:13" s="106" customFormat="1" x14ac:dyDescent="0.3">
      <c r="A23" s="120"/>
      <c r="B23" s="120">
        <v>2451</v>
      </c>
      <c r="C23" s="147" t="s">
        <v>118</v>
      </c>
      <c r="D23" s="118">
        <v>1800</v>
      </c>
      <c r="E23" s="118">
        <v>1800</v>
      </c>
      <c r="F23" s="118">
        <v>1800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220"/>
      <c r="M23" s="118">
        <v>0</v>
      </c>
    </row>
    <row r="24" spans="1:13" s="106" customFormat="1" x14ac:dyDescent="0.3">
      <c r="A24" s="111" t="s">
        <v>69</v>
      </c>
      <c r="B24" s="112"/>
      <c r="C24" s="113" t="s">
        <v>13</v>
      </c>
      <c r="D24" s="126"/>
      <c r="E24" s="126"/>
      <c r="F24" s="126"/>
      <c r="G24" s="201"/>
      <c r="H24" s="201"/>
      <c r="I24" s="201"/>
      <c r="J24" s="201"/>
      <c r="K24" s="201"/>
      <c r="L24" s="253"/>
      <c r="M24" s="201"/>
    </row>
    <row r="25" spans="1:13" s="106" customFormat="1" x14ac:dyDescent="0.3">
      <c r="A25" s="130"/>
      <c r="B25" s="116">
        <v>4111</v>
      </c>
      <c r="C25" s="147" t="s">
        <v>237</v>
      </c>
      <c r="D25" s="123"/>
      <c r="E25" s="123">
        <v>324</v>
      </c>
      <c r="F25" s="123">
        <v>324</v>
      </c>
      <c r="G25" s="118">
        <v>324</v>
      </c>
      <c r="H25" s="118">
        <v>324</v>
      </c>
      <c r="I25" s="118">
        <v>324</v>
      </c>
      <c r="J25" s="118">
        <v>324</v>
      </c>
      <c r="K25" s="118">
        <v>324</v>
      </c>
      <c r="L25" s="220"/>
      <c r="M25" s="118">
        <v>324</v>
      </c>
    </row>
    <row r="26" spans="1:13" s="106" customFormat="1" x14ac:dyDescent="0.3">
      <c r="A26" s="130"/>
      <c r="B26" s="116">
        <v>4111</v>
      </c>
      <c r="C26" s="147" t="s">
        <v>362</v>
      </c>
      <c r="D26" s="123"/>
      <c r="E26" s="123"/>
      <c r="F26" s="123"/>
      <c r="G26" s="118"/>
      <c r="H26" s="118"/>
      <c r="I26" s="118"/>
      <c r="J26" s="118">
        <v>337</v>
      </c>
      <c r="K26" s="118">
        <v>337</v>
      </c>
      <c r="L26" s="220"/>
      <c r="M26" s="118">
        <v>337</v>
      </c>
    </row>
    <row r="27" spans="1:13" s="106" customFormat="1" ht="27.6" x14ac:dyDescent="0.3">
      <c r="A27" s="130"/>
      <c r="B27" s="116">
        <v>4112</v>
      </c>
      <c r="C27" s="117" t="s">
        <v>41</v>
      </c>
      <c r="D27" s="123">
        <v>6863</v>
      </c>
      <c r="E27" s="123">
        <v>6863</v>
      </c>
      <c r="F27" s="123">
        <v>6863</v>
      </c>
      <c r="G27" s="118">
        <v>6863</v>
      </c>
      <c r="H27" s="118">
        <v>6863</v>
      </c>
      <c r="I27" s="118">
        <v>6863</v>
      </c>
      <c r="J27" s="118">
        <v>6863</v>
      </c>
      <c r="K27" s="118">
        <v>6863</v>
      </c>
      <c r="L27" s="220"/>
      <c r="M27" s="118">
        <v>6863</v>
      </c>
    </row>
    <row r="28" spans="1:13" s="106" customFormat="1" x14ac:dyDescent="0.3">
      <c r="A28" s="130"/>
      <c r="B28" s="116">
        <v>4116</v>
      </c>
      <c r="C28" s="147" t="s">
        <v>354</v>
      </c>
      <c r="D28" s="123"/>
      <c r="E28" s="123"/>
      <c r="F28" s="123"/>
      <c r="G28" s="118"/>
      <c r="H28" s="118"/>
      <c r="I28" s="118">
        <v>473.5</v>
      </c>
      <c r="J28" s="118">
        <v>473.5</v>
      </c>
      <c r="K28" s="118">
        <v>473.5</v>
      </c>
      <c r="L28" s="220"/>
      <c r="M28" s="118">
        <v>473.5</v>
      </c>
    </row>
    <row r="29" spans="1:13" s="106" customFormat="1" x14ac:dyDescent="0.3">
      <c r="A29" s="130"/>
      <c r="B29" s="116">
        <v>4116</v>
      </c>
      <c r="C29" s="117" t="s">
        <v>268</v>
      </c>
      <c r="D29" s="123"/>
      <c r="E29" s="123">
        <v>1575</v>
      </c>
      <c r="F29" s="123">
        <v>1575</v>
      </c>
      <c r="G29" s="118">
        <v>1575</v>
      </c>
      <c r="H29" s="118">
        <v>1575</v>
      </c>
      <c r="I29" s="118">
        <v>1575</v>
      </c>
      <c r="J29" s="118">
        <v>1575</v>
      </c>
      <c r="K29" s="118">
        <v>1575</v>
      </c>
      <c r="L29" s="220"/>
      <c r="M29" s="118">
        <v>1575</v>
      </c>
    </row>
    <row r="30" spans="1:13" s="106" customFormat="1" x14ac:dyDescent="0.3">
      <c r="A30" s="130"/>
      <c r="B30" s="116">
        <v>4116</v>
      </c>
      <c r="C30" s="117" t="s">
        <v>269</v>
      </c>
      <c r="D30" s="123"/>
      <c r="E30" s="123">
        <v>181</v>
      </c>
      <c r="F30" s="123">
        <v>181</v>
      </c>
      <c r="G30" s="118">
        <v>181</v>
      </c>
      <c r="H30" s="118">
        <v>181</v>
      </c>
      <c r="I30" s="118">
        <v>181</v>
      </c>
      <c r="J30" s="118">
        <v>181</v>
      </c>
      <c r="K30" s="118">
        <v>181</v>
      </c>
      <c r="L30" s="220"/>
      <c r="M30" s="118">
        <v>181</v>
      </c>
    </row>
    <row r="31" spans="1:13" s="106" customFormat="1" x14ac:dyDescent="0.3">
      <c r="A31" s="130"/>
      <c r="B31" s="116">
        <v>4116</v>
      </c>
      <c r="C31" s="147" t="s">
        <v>348</v>
      </c>
      <c r="D31" s="123"/>
      <c r="E31" s="123"/>
      <c r="F31" s="123"/>
      <c r="G31" s="118"/>
      <c r="H31" s="118"/>
      <c r="I31" s="118">
        <v>144</v>
      </c>
      <c r="J31" s="118">
        <v>144</v>
      </c>
      <c r="K31" s="118">
        <v>144</v>
      </c>
      <c r="L31" s="220"/>
      <c r="M31" s="118">
        <v>144</v>
      </c>
    </row>
    <row r="32" spans="1:13" s="106" customFormat="1" x14ac:dyDescent="0.3">
      <c r="A32" s="130"/>
      <c r="B32" s="116">
        <v>4116</v>
      </c>
      <c r="C32" s="124" t="s">
        <v>58</v>
      </c>
      <c r="D32" s="123">
        <v>150</v>
      </c>
      <c r="E32" s="123">
        <v>150</v>
      </c>
      <c r="F32" s="123">
        <v>150</v>
      </c>
      <c r="G32" s="118">
        <v>150</v>
      </c>
      <c r="H32" s="118">
        <v>150</v>
      </c>
      <c r="I32" s="118">
        <v>150</v>
      </c>
      <c r="J32" s="118">
        <v>150</v>
      </c>
      <c r="K32" s="118">
        <v>150</v>
      </c>
      <c r="L32" s="220"/>
      <c r="M32" s="118">
        <v>150</v>
      </c>
    </row>
    <row r="33" spans="1:13" s="129" customFormat="1" ht="27.6" x14ac:dyDescent="0.3">
      <c r="A33" s="238"/>
      <c r="B33" s="202" t="s">
        <v>374</v>
      </c>
      <c r="C33" s="239" t="s">
        <v>119</v>
      </c>
      <c r="D33" s="240">
        <v>4800</v>
      </c>
      <c r="E33" s="240">
        <v>4800</v>
      </c>
      <c r="F33" s="240">
        <v>4800</v>
      </c>
      <c r="G33" s="241">
        <v>1600</v>
      </c>
      <c r="H33" s="241">
        <v>1600</v>
      </c>
      <c r="I33" s="241">
        <v>1600</v>
      </c>
      <c r="J33" s="241">
        <v>1600</v>
      </c>
      <c r="K33" s="241">
        <v>1600</v>
      </c>
      <c r="L33" s="218">
        <v>237</v>
      </c>
      <c r="M33" s="241">
        <v>1837</v>
      </c>
    </row>
    <row r="34" spans="1:13" s="5" customFormat="1" x14ac:dyDescent="0.3">
      <c r="A34" s="197"/>
      <c r="B34" s="198">
        <v>4116</v>
      </c>
      <c r="C34" s="147" t="s">
        <v>337</v>
      </c>
      <c r="D34" s="199"/>
      <c r="E34" s="199"/>
      <c r="F34" s="199"/>
      <c r="G34" s="118">
        <v>10</v>
      </c>
      <c r="H34" s="118">
        <v>10</v>
      </c>
      <c r="I34" s="118">
        <v>10</v>
      </c>
      <c r="J34" s="118">
        <v>10</v>
      </c>
      <c r="K34" s="118">
        <v>10</v>
      </c>
      <c r="L34" s="220"/>
      <c r="M34" s="118">
        <v>10</v>
      </c>
    </row>
    <row r="35" spans="1:13" s="5" customFormat="1" ht="41.4" x14ac:dyDescent="0.3">
      <c r="A35" s="197"/>
      <c r="B35" s="198">
        <v>4116</v>
      </c>
      <c r="C35" s="147" t="s">
        <v>334</v>
      </c>
      <c r="D35" s="199"/>
      <c r="E35" s="199"/>
      <c r="F35" s="199"/>
      <c r="G35" s="118">
        <v>64</v>
      </c>
      <c r="H35" s="118">
        <v>64</v>
      </c>
      <c r="I35" s="118">
        <v>64</v>
      </c>
      <c r="J35" s="118">
        <v>64</v>
      </c>
      <c r="K35" s="118">
        <v>64</v>
      </c>
      <c r="L35" s="220"/>
      <c r="M35" s="118">
        <v>64</v>
      </c>
    </row>
    <row r="36" spans="1:13" s="5" customFormat="1" x14ac:dyDescent="0.3">
      <c r="A36" s="197"/>
      <c r="B36" s="198">
        <v>4116</v>
      </c>
      <c r="C36" s="147" t="s">
        <v>340</v>
      </c>
      <c r="D36" s="199"/>
      <c r="E36" s="199"/>
      <c r="F36" s="199"/>
      <c r="G36" s="118">
        <v>40</v>
      </c>
      <c r="H36" s="118">
        <v>40</v>
      </c>
      <c r="I36" s="118">
        <v>40</v>
      </c>
      <c r="J36" s="118">
        <v>40</v>
      </c>
      <c r="K36" s="118">
        <v>40</v>
      </c>
      <c r="L36" s="220"/>
      <c r="M36" s="118">
        <v>40</v>
      </c>
    </row>
    <row r="37" spans="1:13" s="5" customFormat="1" x14ac:dyDescent="0.3">
      <c r="A37" s="197"/>
      <c r="B37" s="198">
        <v>4116</v>
      </c>
      <c r="C37" s="265" t="s">
        <v>363</v>
      </c>
      <c r="D37" s="199"/>
      <c r="E37" s="199"/>
      <c r="F37" s="199"/>
      <c r="G37" s="118"/>
      <c r="H37" s="118"/>
      <c r="I37" s="118"/>
      <c r="J37" s="118">
        <v>1100</v>
      </c>
      <c r="K37" s="118">
        <v>1100</v>
      </c>
      <c r="L37" s="220"/>
      <c r="M37" s="118">
        <v>1100</v>
      </c>
    </row>
    <row r="38" spans="1:13" s="5" customFormat="1" ht="27.6" x14ac:dyDescent="0.3">
      <c r="A38" s="197"/>
      <c r="B38" s="198">
        <v>4116</v>
      </c>
      <c r="C38" s="265" t="s">
        <v>364</v>
      </c>
      <c r="D38" s="199"/>
      <c r="E38" s="199"/>
      <c r="F38" s="199"/>
      <c r="G38" s="118"/>
      <c r="H38" s="118"/>
      <c r="I38" s="118"/>
      <c r="J38" s="118">
        <v>1100</v>
      </c>
      <c r="K38" s="118">
        <v>1100</v>
      </c>
      <c r="L38" s="220"/>
      <c r="M38" s="118">
        <v>1100</v>
      </c>
    </row>
    <row r="39" spans="1:13" s="106" customFormat="1" x14ac:dyDescent="0.3">
      <c r="A39" s="130"/>
      <c r="B39" s="198">
        <v>4116</v>
      </c>
      <c r="C39" s="117" t="s">
        <v>125</v>
      </c>
      <c r="D39" s="123">
        <v>4050</v>
      </c>
      <c r="E39" s="123">
        <v>4050</v>
      </c>
      <c r="F39" s="123">
        <v>4050</v>
      </c>
      <c r="G39" s="118">
        <v>6473</v>
      </c>
      <c r="H39" s="118">
        <v>6473</v>
      </c>
      <c r="I39" s="118">
        <v>683</v>
      </c>
      <c r="J39" s="118">
        <v>683</v>
      </c>
      <c r="K39" s="118">
        <v>683</v>
      </c>
      <c r="L39" s="220"/>
      <c r="M39" s="118">
        <v>683</v>
      </c>
    </row>
    <row r="40" spans="1:13" s="106" customFormat="1" x14ac:dyDescent="0.3">
      <c r="A40" s="130"/>
      <c r="B40" s="131"/>
      <c r="C40" s="147" t="s">
        <v>357</v>
      </c>
      <c r="D40" s="123">
        <v>4000</v>
      </c>
      <c r="E40" s="123">
        <v>4000</v>
      </c>
      <c r="F40" s="123">
        <v>4000</v>
      </c>
      <c r="G40" s="118">
        <v>4000</v>
      </c>
      <c r="H40" s="118">
        <v>4000</v>
      </c>
      <c r="I40" s="118">
        <v>0</v>
      </c>
      <c r="J40" s="118">
        <v>0</v>
      </c>
      <c r="K40" s="118">
        <v>0</v>
      </c>
      <c r="L40" s="220"/>
      <c r="M40" s="118">
        <v>0</v>
      </c>
    </row>
    <row r="41" spans="1:13" s="106" customFormat="1" x14ac:dyDescent="0.3">
      <c r="A41" s="130"/>
      <c r="B41" s="131"/>
      <c r="C41" s="117" t="s">
        <v>121</v>
      </c>
      <c r="D41" s="123">
        <v>1000</v>
      </c>
      <c r="E41" s="123">
        <v>1000</v>
      </c>
      <c r="F41" s="123">
        <v>1000</v>
      </c>
      <c r="G41" s="118">
        <v>1000</v>
      </c>
      <c r="H41" s="118">
        <v>1000</v>
      </c>
      <c r="I41" s="118">
        <v>0</v>
      </c>
      <c r="J41" s="118">
        <v>0</v>
      </c>
      <c r="K41" s="118">
        <v>0</v>
      </c>
      <c r="L41" s="220"/>
      <c r="M41" s="118">
        <v>0</v>
      </c>
    </row>
    <row r="42" spans="1:13" s="106" customFormat="1" x14ac:dyDescent="0.3">
      <c r="A42" s="130"/>
      <c r="B42" s="131"/>
      <c r="C42" s="117" t="s">
        <v>122</v>
      </c>
      <c r="D42" s="123">
        <v>4000</v>
      </c>
      <c r="E42" s="123">
        <v>4000</v>
      </c>
      <c r="F42" s="123">
        <v>4000</v>
      </c>
      <c r="G42" s="118">
        <v>4000</v>
      </c>
      <c r="H42" s="118">
        <v>4000</v>
      </c>
      <c r="I42" s="118">
        <v>0</v>
      </c>
      <c r="J42" s="118">
        <v>0</v>
      </c>
      <c r="K42" s="118">
        <v>0</v>
      </c>
      <c r="L42" s="220"/>
      <c r="M42" s="118">
        <v>0</v>
      </c>
    </row>
    <row r="43" spans="1:13" s="106" customFormat="1" x14ac:dyDescent="0.3">
      <c r="A43" s="130"/>
      <c r="B43" s="116">
        <v>4116</v>
      </c>
      <c r="C43" s="117" t="s">
        <v>123</v>
      </c>
      <c r="D43" s="123">
        <v>600</v>
      </c>
      <c r="E43" s="123">
        <v>600</v>
      </c>
      <c r="F43" s="123">
        <v>600</v>
      </c>
      <c r="G43" s="118">
        <v>529</v>
      </c>
      <c r="H43" s="118">
        <v>529</v>
      </c>
      <c r="I43" s="118">
        <v>529</v>
      </c>
      <c r="J43" s="118">
        <v>529</v>
      </c>
      <c r="K43" s="118">
        <v>529</v>
      </c>
      <c r="L43" s="220"/>
      <c r="M43" s="118">
        <v>529</v>
      </c>
    </row>
    <row r="44" spans="1:13" s="106" customFormat="1" x14ac:dyDescent="0.3">
      <c r="A44" s="130"/>
      <c r="B44" s="131"/>
      <c r="C44" s="117" t="s">
        <v>124</v>
      </c>
      <c r="D44" s="123">
        <v>8000</v>
      </c>
      <c r="E44" s="123">
        <v>8000</v>
      </c>
      <c r="F44" s="123">
        <v>8000</v>
      </c>
      <c r="G44" s="118">
        <v>8000</v>
      </c>
      <c r="H44" s="118">
        <v>8000</v>
      </c>
      <c r="I44" s="118">
        <v>0</v>
      </c>
      <c r="J44" s="118">
        <v>0</v>
      </c>
      <c r="K44" s="118">
        <v>0</v>
      </c>
      <c r="L44" s="220"/>
      <c r="M44" s="118">
        <v>0</v>
      </c>
    </row>
    <row r="45" spans="1:13" s="106" customFormat="1" x14ac:dyDescent="0.3">
      <c r="A45" s="130"/>
      <c r="B45" s="131"/>
      <c r="C45" s="117" t="s">
        <v>115</v>
      </c>
      <c r="D45" s="123">
        <v>3000</v>
      </c>
      <c r="E45" s="123">
        <v>3000</v>
      </c>
      <c r="F45" s="123">
        <v>3000</v>
      </c>
      <c r="G45" s="118">
        <v>3000</v>
      </c>
      <c r="H45" s="118">
        <v>3000</v>
      </c>
      <c r="I45" s="118">
        <v>0</v>
      </c>
      <c r="J45" s="118">
        <v>0</v>
      </c>
      <c r="K45" s="118">
        <v>0</v>
      </c>
      <c r="L45" s="220"/>
      <c r="M45" s="118">
        <v>0</v>
      </c>
    </row>
    <row r="46" spans="1:13" s="106" customFormat="1" x14ac:dyDescent="0.3">
      <c r="A46" s="130"/>
      <c r="B46" s="116">
        <v>4121</v>
      </c>
      <c r="C46" s="117" t="s">
        <v>103</v>
      </c>
      <c r="D46" s="123">
        <v>0</v>
      </c>
      <c r="E46" s="123">
        <v>0</v>
      </c>
      <c r="F46" s="123">
        <v>0</v>
      </c>
      <c r="G46" s="118">
        <v>7.5</v>
      </c>
      <c r="H46" s="118">
        <v>7.5</v>
      </c>
      <c r="I46" s="118">
        <v>7.5</v>
      </c>
      <c r="J46" s="118">
        <v>7.5</v>
      </c>
      <c r="K46" s="118">
        <v>7.5</v>
      </c>
      <c r="L46" s="220"/>
      <c r="M46" s="118">
        <v>7.5</v>
      </c>
    </row>
    <row r="47" spans="1:13" s="106" customFormat="1" ht="27.6" x14ac:dyDescent="0.3">
      <c r="A47" s="130"/>
      <c r="B47" s="116">
        <v>4122</v>
      </c>
      <c r="C47" s="147" t="s">
        <v>343</v>
      </c>
      <c r="D47" s="123"/>
      <c r="E47" s="123"/>
      <c r="F47" s="123"/>
      <c r="G47" s="118"/>
      <c r="H47" s="118">
        <v>63.5</v>
      </c>
      <c r="I47" s="118">
        <v>63.5</v>
      </c>
      <c r="J47" s="118">
        <v>63.5</v>
      </c>
      <c r="K47" s="118">
        <v>63.5</v>
      </c>
      <c r="L47" s="220"/>
      <c r="M47" s="118">
        <v>63.5</v>
      </c>
    </row>
    <row r="48" spans="1:13" s="106" customFormat="1" x14ac:dyDescent="0.3">
      <c r="A48" s="130"/>
      <c r="B48" s="116">
        <v>4122</v>
      </c>
      <c r="C48" s="147" t="s">
        <v>353</v>
      </c>
      <c r="D48" s="123"/>
      <c r="E48" s="123"/>
      <c r="F48" s="123"/>
      <c r="G48" s="118"/>
      <c r="H48" s="118"/>
      <c r="I48" s="118">
        <v>50</v>
      </c>
      <c r="J48" s="118">
        <v>50</v>
      </c>
      <c r="K48" s="118">
        <v>50</v>
      </c>
      <c r="L48" s="220">
        <v>136</v>
      </c>
      <c r="M48" s="118">
        <v>186</v>
      </c>
    </row>
    <row r="49" spans="1:13" s="106" customFormat="1" x14ac:dyDescent="0.3">
      <c r="A49" s="115">
        <v>6330</v>
      </c>
      <c r="B49" s="116">
        <v>4140</v>
      </c>
      <c r="C49" s="147" t="s">
        <v>327</v>
      </c>
      <c r="D49" s="123"/>
      <c r="E49" s="123"/>
      <c r="F49" s="123"/>
      <c r="G49" s="118">
        <v>1</v>
      </c>
      <c r="H49" s="118">
        <v>1</v>
      </c>
      <c r="I49" s="118">
        <v>1</v>
      </c>
      <c r="J49" s="118">
        <v>1</v>
      </c>
      <c r="K49" s="118">
        <v>1</v>
      </c>
      <c r="L49" s="220"/>
      <c r="M49" s="118">
        <v>1</v>
      </c>
    </row>
    <row r="50" spans="1:13" s="106" customFormat="1" x14ac:dyDescent="0.3">
      <c r="A50" s="111" t="s">
        <v>14</v>
      </c>
      <c r="B50" s="112"/>
      <c r="C50" s="113" t="s">
        <v>15</v>
      </c>
      <c r="D50" s="114"/>
      <c r="E50" s="114"/>
      <c r="F50" s="114"/>
      <c r="G50" s="200"/>
      <c r="H50" s="200"/>
      <c r="I50" s="200"/>
      <c r="J50" s="200"/>
      <c r="K50" s="200"/>
      <c r="L50" s="254"/>
      <c r="M50" s="200"/>
    </row>
    <row r="51" spans="1:13" s="106" customFormat="1" x14ac:dyDescent="0.3">
      <c r="A51" s="115">
        <v>1037</v>
      </c>
      <c r="B51" s="116">
        <v>2111</v>
      </c>
      <c r="C51" s="117" t="s">
        <v>31</v>
      </c>
      <c r="D51" s="123">
        <v>1600</v>
      </c>
      <c r="E51" s="123">
        <v>1600</v>
      </c>
      <c r="F51" s="123">
        <v>1600</v>
      </c>
      <c r="G51" s="118">
        <v>1600</v>
      </c>
      <c r="H51" s="118">
        <v>1600</v>
      </c>
      <c r="I51" s="118">
        <v>1300</v>
      </c>
      <c r="J51" s="118">
        <v>1300</v>
      </c>
      <c r="K51" s="118">
        <v>1300</v>
      </c>
      <c r="L51" s="220"/>
      <c r="M51" s="118">
        <v>1300</v>
      </c>
    </row>
    <row r="52" spans="1:13" s="106" customFormat="1" x14ac:dyDescent="0.3">
      <c r="A52" s="115">
        <v>2143</v>
      </c>
      <c r="B52" s="116">
        <v>2112</v>
      </c>
      <c r="C52" s="117" t="s">
        <v>32</v>
      </c>
      <c r="D52" s="123">
        <v>80</v>
      </c>
      <c r="E52" s="123">
        <v>80</v>
      </c>
      <c r="F52" s="123">
        <v>80</v>
      </c>
      <c r="G52" s="118">
        <v>80</v>
      </c>
      <c r="H52" s="118">
        <v>80</v>
      </c>
      <c r="I52" s="118">
        <v>80</v>
      </c>
      <c r="J52" s="118">
        <v>80</v>
      </c>
      <c r="K52" s="118">
        <v>80</v>
      </c>
      <c r="L52" s="220"/>
      <c r="M52" s="118">
        <v>80</v>
      </c>
    </row>
    <row r="53" spans="1:13" s="106" customFormat="1" x14ac:dyDescent="0.3">
      <c r="A53" s="115">
        <v>2169</v>
      </c>
      <c r="B53" s="116">
        <v>2212</v>
      </c>
      <c r="C53" s="147" t="s">
        <v>349</v>
      </c>
      <c r="D53" s="123"/>
      <c r="E53" s="123"/>
      <c r="F53" s="123"/>
      <c r="G53" s="118"/>
      <c r="H53" s="118"/>
      <c r="I53" s="118">
        <v>10</v>
      </c>
      <c r="J53" s="118">
        <v>10</v>
      </c>
      <c r="K53" s="118">
        <v>10</v>
      </c>
      <c r="L53" s="220"/>
      <c r="M53" s="118">
        <v>10</v>
      </c>
    </row>
    <row r="54" spans="1:13" s="106" customFormat="1" x14ac:dyDescent="0.3">
      <c r="A54" s="115">
        <v>2310</v>
      </c>
      <c r="B54" s="116">
        <v>2133</v>
      </c>
      <c r="C54" s="147" t="s">
        <v>333</v>
      </c>
      <c r="D54" s="123"/>
      <c r="E54" s="123"/>
      <c r="F54" s="123"/>
      <c r="G54" s="118">
        <v>0.5</v>
      </c>
      <c r="H54" s="118">
        <v>0.5</v>
      </c>
      <c r="I54" s="118">
        <v>0.5</v>
      </c>
      <c r="J54" s="118">
        <v>0.5</v>
      </c>
      <c r="K54" s="118">
        <v>0.5</v>
      </c>
      <c r="L54" s="220"/>
      <c r="M54" s="118">
        <v>0.5</v>
      </c>
    </row>
    <row r="55" spans="1:13" s="106" customFormat="1" x14ac:dyDescent="0.3">
      <c r="A55" s="115">
        <v>3314</v>
      </c>
      <c r="B55" s="133">
        <v>2111.2112000000002</v>
      </c>
      <c r="C55" s="117" t="s">
        <v>91</v>
      </c>
      <c r="D55" s="123">
        <v>170</v>
      </c>
      <c r="E55" s="123">
        <v>170</v>
      </c>
      <c r="F55" s="123">
        <v>170</v>
      </c>
      <c r="G55" s="118">
        <v>170</v>
      </c>
      <c r="H55" s="118">
        <v>170</v>
      </c>
      <c r="I55" s="118">
        <v>170</v>
      </c>
      <c r="J55" s="118">
        <v>170</v>
      </c>
      <c r="K55" s="118">
        <v>170</v>
      </c>
      <c r="L55" s="220"/>
      <c r="M55" s="118">
        <v>170</v>
      </c>
    </row>
    <row r="56" spans="1:13" s="106" customFormat="1" x14ac:dyDescent="0.3">
      <c r="A56" s="115">
        <v>3315</v>
      </c>
      <c r="B56" s="116">
        <v>2111</v>
      </c>
      <c r="C56" s="147" t="s">
        <v>128</v>
      </c>
      <c r="D56" s="123">
        <v>80</v>
      </c>
      <c r="E56" s="123">
        <v>80</v>
      </c>
      <c r="F56" s="123">
        <v>80</v>
      </c>
      <c r="G56" s="118">
        <v>80</v>
      </c>
      <c r="H56" s="118">
        <v>80</v>
      </c>
      <c r="I56" s="118">
        <v>80</v>
      </c>
      <c r="J56" s="118">
        <v>80</v>
      </c>
      <c r="K56" s="118">
        <v>80</v>
      </c>
      <c r="L56" s="220"/>
      <c r="M56" s="118">
        <v>80</v>
      </c>
    </row>
    <row r="57" spans="1:13" s="106" customFormat="1" x14ac:dyDescent="0.3">
      <c r="A57" s="115">
        <v>3319</v>
      </c>
      <c r="B57" s="134">
        <v>2111.2118999999998</v>
      </c>
      <c r="C57" s="117" t="s">
        <v>33</v>
      </c>
      <c r="D57" s="123">
        <v>361</v>
      </c>
      <c r="E57" s="123">
        <v>361</v>
      </c>
      <c r="F57" s="123">
        <v>361</v>
      </c>
      <c r="G57" s="118">
        <v>370</v>
      </c>
      <c r="H57" s="118">
        <v>370</v>
      </c>
      <c r="I57" s="118">
        <v>405</v>
      </c>
      <c r="J57" s="118">
        <v>405</v>
      </c>
      <c r="K57" s="118">
        <v>405</v>
      </c>
      <c r="L57" s="220">
        <v>85.5</v>
      </c>
      <c r="M57" s="118">
        <v>490.5</v>
      </c>
    </row>
    <row r="58" spans="1:13" s="106" customFormat="1" x14ac:dyDescent="0.3">
      <c r="A58" s="115">
        <v>3319</v>
      </c>
      <c r="B58" s="198">
        <v>2321</v>
      </c>
      <c r="C58" s="147" t="s">
        <v>319</v>
      </c>
      <c r="D58" s="123"/>
      <c r="E58" s="123"/>
      <c r="F58" s="123"/>
      <c r="G58" s="118">
        <v>34.5</v>
      </c>
      <c r="H58" s="118">
        <v>34.5</v>
      </c>
      <c r="I58" s="118">
        <v>34.5</v>
      </c>
      <c r="J58" s="118">
        <v>74.5</v>
      </c>
      <c r="K58" s="118">
        <v>74.5</v>
      </c>
      <c r="L58" s="220"/>
      <c r="M58" s="118">
        <v>74.5</v>
      </c>
    </row>
    <row r="59" spans="1:13" s="106" customFormat="1" x14ac:dyDescent="0.3">
      <c r="A59" s="115">
        <v>3319</v>
      </c>
      <c r="B59" s="198">
        <v>2324</v>
      </c>
      <c r="C59" s="147" t="s">
        <v>375</v>
      </c>
      <c r="D59" s="123"/>
      <c r="E59" s="123"/>
      <c r="F59" s="123"/>
      <c r="G59" s="118"/>
      <c r="H59" s="118"/>
      <c r="I59" s="118"/>
      <c r="J59" s="118"/>
      <c r="K59" s="118"/>
      <c r="L59" s="220">
        <v>75</v>
      </c>
      <c r="M59" s="118">
        <v>75</v>
      </c>
    </row>
    <row r="60" spans="1:13" s="106" customFormat="1" ht="27.75" customHeight="1" x14ac:dyDescent="0.3">
      <c r="A60" s="115">
        <v>3349</v>
      </c>
      <c r="B60" s="116">
        <v>2111</v>
      </c>
      <c r="C60" s="117" t="s">
        <v>99</v>
      </c>
      <c r="D60" s="123">
        <v>80</v>
      </c>
      <c r="E60" s="123">
        <v>80</v>
      </c>
      <c r="F60" s="192">
        <v>80</v>
      </c>
      <c r="G60" s="118">
        <v>80</v>
      </c>
      <c r="H60" s="118">
        <v>80</v>
      </c>
      <c r="I60" s="118">
        <v>80</v>
      </c>
      <c r="J60" s="118">
        <v>80</v>
      </c>
      <c r="K60" s="118">
        <v>80</v>
      </c>
      <c r="L60" s="220"/>
      <c r="M60" s="118">
        <v>80</v>
      </c>
    </row>
    <row r="61" spans="1:13" s="106" customFormat="1" ht="27.75" customHeight="1" x14ac:dyDescent="0.3">
      <c r="A61" s="115">
        <v>3429</v>
      </c>
      <c r="B61" s="116">
        <v>2229</v>
      </c>
      <c r="C61" s="147" t="s">
        <v>320</v>
      </c>
      <c r="D61" s="123"/>
      <c r="E61" s="123"/>
      <c r="F61" s="203"/>
      <c r="G61" s="118">
        <v>49</v>
      </c>
      <c r="H61" s="118">
        <v>49</v>
      </c>
      <c r="I61" s="118">
        <v>49</v>
      </c>
      <c r="J61" s="118">
        <v>49</v>
      </c>
      <c r="K61" s="118">
        <v>49</v>
      </c>
      <c r="L61" s="220"/>
      <c r="M61" s="118">
        <v>49</v>
      </c>
    </row>
    <row r="62" spans="1:13" s="106" customFormat="1" ht="27.75" customHeight="1" x14ac:dyDescent="0.3">
      <c r="A62" s="115">
        <v>3429</v>
      </c>
      <c r="B62" s="116">
        <v>2324</v>
      </c>
      <c r="C62" s="147" t="s">
        <v>321</v>
      </c>
      <c r="D62" s="123"/>
      <c r="E62" s="123"/>
      <c r="F62" s="203"/>
      <c r="G62" s="118">
        <v>54</v>
      </c>
      <c r="H62" s="118">
        <v>54</v>
      </c>
      <c r="I62" s="118">
        <v>54</v>
      </c>
      <c r="J62" s="118">
        <v>54</v>
      </c>
      <c r="K62" s="118">
        <v>54</v>
      </c>
      <c r="L62" s="220"/>
      <c r="M62" s="118">
        <v>54</v>
      </c>
    </row>
    <row r="63" spans="1:13" s="106" customFormat="1" ht="32.25" customHeight="1" x14ac:dyDescent="0.3">
      <c r="A63" s="115">
        <v>3612</v>
      </c>
      <c r="B63" s="132" t="s">
        <v>378</v>
      </c>
      <c r="C63" s="117" t="s">
        <v>43</v>
      </c>
      <c r="D63" s="123">
        <v>26289</v>
      </c>
      <c r="E63" s="123">
        <v>26289</v>
      </c>
      <c r="F63" s="123">
        <v>26289</v>
      </c>
      <c r="G63" s="118">
        <v>26289</v>
      </c>
      <c r="H63" s="118">
        <v>26289</v>
      </c>
      <c r="I63" s="118">
        <v>26289</v>
      </c>
      <c r="J63" s="118">
        <v>26289</v>
      </c>
      <c r="K63" s="118">
        <v>26289</v>
      </c>
      <c r="L63" s="220">
        <v>302</v>
      </c>
      <c r="M63" s="118">
        <v>26591</v>
      </c>
    </row>
    <row r="64" spans="1:13" s="129" customFormat="1" x14ac:dyDescent="0.3">
      <c r="A64" s="127">
        <v>3613</v>
      </c>
      <c r="B64" s="135">
        <v>2132</v>
      </c>
      <c r="C64" s="128" t="s">
        <v>81</v>
      </c>
      <c r="D64" s="118">
        <v>1317</v>
      </c>
      <c r="E64" s="118">
        <v>1382</v>
      </c>
      <c r="F64" s="123">
        <v>1382</v>
      </c>
      <c r="G64" s="118">
        <v>1382</v>
      </c>
      <c r="H64" s="118">
        <v>1382</v>
      </c>
      <c r="I64" s="118">
        <v>1382</v>
      </c>
      <c r="J64" s="118">
        <v>1382</v>
      </c>
      <c r="K64" s="118">
        <v>1382</v>
      </c>
      <c r="L64" s="220"/>
      <c r="M64" s="118">
        <v>1382</v>
      </c>
    </row>
    <row r="65" spans="1:13" s="129" customFormat="1" ht="27.6" x14ac:dyDescent="0.3">
      <c r="A65" s="127">
        <v>3613</v>
      </c>
      <c r="B65" s="135">
        <v>2132</v>
      </c>
      <c r="C65" s="170" t="s">
        <v>266</v>
      </c>
      <c r="D65" s="118">
        <v>7</v>
      </c>
      <c r="E65" s="118">
        <f t="shared" ref="E65:E74" si="0">SUM(D65:D65)</f>
        <v>7</v>
      </c>
      <c r="F65" s="123">
        <v>7</v>
      </c>
      <c r="G65" s="118">
        <v>7</v>
      </c>
      <c r="H65" s="118">
        <v>7</v>
      </c>
      <c r="I65" s="118">
        <v>7</v>
      </c>
      <c r="J65" s="118">
        <v>7</v>
      </c>
      <c r="K65" s="118">
        <v>7</v>
      </c>
      <c r="L65" s="220"/>
      <c r="M65" s="118">
        <v>7</v>
      </c>
    </row>
    <row r="66" spans="1:13" s="129" customFormat="1" x14ac:dyDescent="0.3">
      <c r="A66" s="186">
        <v>3613</v>
      </c>
      <c r="B66" s="202">
        <v>2132</v>
      </c>
      <c r="C66" s="170" t="s">
        <v>317</v>
      </c>
      <c r="D66" s="118"/>
      <c r="E66" s="118"/>
      <c r="F66" s="123"/>
      <c r="G66" s="118">
        <v>5</v>
      </c>
      <c r="H66" s="118">
        <v>5</v>
      </c>
      <c r="I66" s="118">
        <v>5</v>
      </c>
      <c r="J66" s="118">
        <v>5</v>
      </c>
      <c r="K66" s="118">
        <v>5</v>
      </c>
      <c r="L66" s="220"/>
      <c r="M66" s="118">
        <v>5</v>
      </c>
    </row>
    <row r="67" spans="1:13" s="129" customFormat="1" x14ac:dyDescent="0.3">
      <c r="A67" s="186">
        <v>3613</v>
      </c>
      <c r="B67" s="202">
        <v>2132</v>
      </c>
      <c r="C67" s="170" t="s">
        <v>318</v>
      </c>
      <c r="D67" s="118"/>
      <c r="E67" s="118"/>
      <c r="F67" s="123"/>
      <c r="G67" s="118">
        <v>1</v>
      </c>
      <c r="H67" s="118">
        <v>1</v>
      </c>
      <c r="I67" s="118">
        <v>7</v>
      </c>
      <c r="J67" s="118">
        <v>7</v>
      </c>
      <c r="K67" s="118">
        <v>7</v>
      </c>
      <c r="L67" s="220"/>
      <c r="M67" s="118">
        <v>7</v>
      </c>
    </row>
    <row r="68" spans="1:13" s="129" customFormat="1" ht="13.5" customHeight="1" x14ac:dyDescent="0.3">
      <c r="A68" s="186">
        <v>3613</v>
      </c>
      <c r="B68" s="135">
        <v>2132</v>
      </c>
      <c r="C68" s="170" t="s">
        <v>258</v>
      </c>
      <c r="D68" s="118">
        <f>16+2</f>
        <v>18</v>
      </c>
      <c r="E68" s="118">
        <f t="shared" si="0"/>
        <v>18</v>
      </c>
      <c r="F68" s="123">
        <v>18</v>
      </c>
      <c r="G68" s="118">
        <v>18</v>
      </c>
      <c r="H68" s="118">
        <v>18</v>
      </c>
      <c r="I68" s="118">
        <v>18</v>
      </c>
      <c r="J68" s="118">
        <v>18</v>
      </c>
      <c r="K68" s="118">
        <v>18</v>
      </c>
      <c r="L68" s="220"/>
      <c r="M68" s="118">
        <v>18</v>
      </c>
    </row>
    <row r="69" spans="1:13" s="129" customFormat="1" x14ac:dyDescent="0.3">
      <c r="A69" s="127">
        <v>3613</v>
      </c>
      <c r="B69" s="135">
        <v>2132</v>
      </c>
      <c r="C69" s="170" t="s">
        <v>100</v>
      </c>
      <c r="D69" s="118">
        <v>150</v>
      </c>
      <c r="E69" s="118">
        <f t="shared" si="0"/>
        <v>150</v>
      </c>
      <c r="F69" s="123">
        <v>150</v>
      </c>
      <c r="G69" s="118">
        <v>150</v>
      </c>
      <c r="H69" s="118">
        <v>150</v>
      </c>
      <c r="I69" s="118">
        <v>150</v>
      </c>
      <c r="J69" s="118">
        <v>150</v>
      </c>
      <c r="K69" s="118">
        <v>150</v>
      </c>
      <c r="L69" s="220"/>
      <c r="M69" s="118">
        <v>150</v>
      </c>
    </row>
    <row r="70" spans="1:13" s="129" customFormat="1" x14ac:dyDescent="0.3">
      <c r="A70" s="127">
        <v>3613</v>
      </c>
      <c r="B70" s="135">
        <v>2324</v>
      </c>
      <c r="C70" s="170" t="s">
        <v>92</v>
      </c>
      <c r="D70" s="123">
        <v>330</v>
      </c>
      <c r="E70" s="123">
        <f t="shared" si="0"/>
        <v>330</v>
      </c>
      <c r="F70" s="123">
        <v>330</v>
      </c>
      <c r="G70" s="118">
        <v>523</v>
      </c>
      <c r="H70" s="118">
        <v>523</v>
      </c>
      <c r="I70" s="118">
        <v>523</v>
      </c>
      <c r="J70" s="118">
        <v>523</v>
      </c>
      <c r="K70" s="118">
        <v>523</v>
      </c>
      <c r="L70" s="220"/>
      <c r="M70" s="118">
        <v>523</v>
      </c>
    </row>
    <row r="71" spans="1:13" s="129" customFormat="1" x14ac:dyDescent="0.3">
      <c r="A71" s="127">
        <v>3632</v>
      </c>
      <c r="B71" s="135">
        <v>2324</v>
      </c>
      <c r="C71" s="170" t="s">
        <v>57</v>
      </c>
      <c r="D71" s="123"/>
      <c r="E71" s="123"/>
      <c r="F71" s="123"/>
      <c r="G71" s="118"/>
      <c r="H71" s="118"/>
      <c r="I71" s="118">
        <v>4.5</v>
      </c>
      <c r="J71" s="118">
        <v>4.5</v>
      </c>
      <c r="K71" s="118">
        <v>4.5</v>
      </c>
      <c r="L71" s="220"/>
      <c r="M71" s="118">
        <v>4.5</v>
      </c>
    </row>
    <row r="72" spans="1:13" s="106" customFormat="1" x14ac:dyDescent="0.3">
      <c r="A72" s="115">
        <v>3633</v>
      </c>
      <c r="B72" s="116">
        <v>2133</v>
      </c>
      <c r="C72" s="117" t="s">
        <v>90</v>
      </c>
      <c r="D72" s="123">
        <v>108</v>
      </c>
      <c r="E72" s="123">
        <f t="shared" si="0"/>
        <v>108</v>
      </c>
      <c r="F72" s="123">
        <v>108</v>
      </c>
      <c r="G72" s="118">
        <v>108</v>
      </c>
      <c r="H72" s="118">
        <v>108</v>
      </c>
      <c r="I72" s="118">
        <v>108</v>
      </c>
      <c r="J72" s="118">
        <v>108</v>
      </c>
      <c r="K72" s="118">
        <v>108</v>
      </c>
      <c r="L72" s="220"/>
      <c r="M72" s="118">
        <v>108</v>
      </c>
    </row>
    <row r="73" spans="1:13" s="106" customFormat="1" x14ac:dyDescent="0.3">
      <c r="A73" s="115">
        <v>3639</v>
      </c>
      <c r="B73" s="116">
        <v>2119</v>
      </c>
      <c r="C73" s="117" t="s">
        <v>70</v>
      </c>
      <c r="D73" s="123">
        <v>20</v>
      </c>
      <c r="E73" s="123">
        <f t="shared" si="0"/>
        <v>20</v>
      </c>
      <c r="F73" s="123">
        <v>20</v>
      </c>
      <c r="G73" s="118">
        <v>20</v>
      </c>
      <c r="H73" s="118">
        <v>20</v>
      </c>
      <c r="I73" s="118">
        <v>20</v>
      </c>
      <c r="J73" s="118">
        <v>20</v>
      </c>
      <c r="K73" s="118">
        <v>20</v>
      </c>
      <c r="L73" s="220"/>
      <c r="M73" s="118">
        <v>20</v>
      </c>
    </row>
    <row r="74" spans="1:13" s="106" customFormat="1" x14ac:dyDescent="0.3">
      <c r="A74" s="115">
        <v>3639</v>
      </c>
      <c r="B74" s="116">
        <v>2131</v>
      </c>
      <c r="C74" s="117" t="s">
        <v>5</v>
      </c>
      <c r="D74" s="123">
        <v>300</v>
      </c>
      <c r="E74" s="123">
        <f t="shared" si="0"/>
        <v>300</v>
      </c>
      <c r="F74" s="123">
        <v>300</v>
      </c>
      <c r="G74" s="118">
        <v>300</v>
      </c>
      <c r="H74" s="118">
        <v>300</v>
      </c>
      <c r="I74" s="118">
        <v>300</v>
      </c>
      <c r="J74" s="118">
        <v>300</v>
      </c>
      <c r="K74" s="118">
        <v>300</v>
      </c>
      <c r="L74" s="220"/>
      <c r="M74" s="118">
        <v>300</v>
      </c>
    </row>
    <row r="75" spans="1:13" s="106" customFormat="1" x14ac:dyDescent="0.3">
      <c r="A75" s="115">
        <v>3639</v>
      </c>
      <c r="B75" s="116">
        <v>2229</v>
      </c>
      <c r="C75" s="147" t="s">
        <v>273</v>
      </c>
      <c r="D75" s="123"/>
      <c r="E75" s="123">
        <v>356</v>
      </c>
      <c r="F75" s="123">
        <v>356</v>
      </c>
      <c r="G75" s="118">
        <v>356</v>
      </c>
      <c r="H75" s="118">
        <v>356</v>
      </c>
      <c r="I75" s="118">
        <v>356</v>
      </c>
      <c r="J75" s="118">
        <v>356</v>
      </c>
      <c r="K75" s="118">
        <v>356</v>
      </c>
      <c r="L75" s="220"/>
      <c r="M75" s="118">
        <v>356</v>
      </c>
    </row>
    <row r="76" spans="1:13" s="106" customFormat="1" x14ac:dyDescent="0.3">
      <c r="A76" s="115"/>
      <c r="B76" s="120">
        <v>2451</v>
      </c>
      <c r="C76" s="117" t="s">
        <v>118</v>
      </c>
      <c r="D76" s="123"/>
      <c r="E76" s="123"/>
      <c r="F76" s="123"/>
      <c r="G76" s="118">
        <v>1800</v>
      </c>
      <c r="H76" s="118">
        <v>1800</v>
      </c>
      <c r="I76" s="118">
        <v>1800</v>
      </c>
      <c r="J76" s="118">
        <v>1800</v>
      </c>
      <c r="K76" s="118">
        <v>1800</v>
      </c>
      <c r="L76" s="220"/>
      <c r="M76" s="118">
        <v>1800</v>
      </c>
    </row>
    <row r="77" spans="1:13" s="106" customFormat="1" x14ac:dyDescent="0.3">
      <c r="A77" s="115">
        <v>3722</v>
      </c>
      <c r="B77" s="120">
        <v>2132</v>
      </c>
      <c r="C77" s="147" t="s">
        <v>347</v>
      </c>
      <c r="D77" s="123"/>
      <c r="E77" s="123"/>
      <c r="F77" s="123"/>
      <c r="G77" s="118"/>
      <c r="H77" s="118"/>
      <c r="I77" s="118">
        <v>121</v>
      </c>
      <c r="J77" s="118">
        <v>121</v>
      </c>
      <c r="K77" s="118">
        <v>121</v>
      </c>
      <c r="L77" s="220"/>
      <c r="M77" s="118">
        <v>121</v>
      </c>
    </row>
    <row r="78" spans="1:13" s="106" customFormat="1" ht="27.75" customHeight="1" x14ac:dyDescent="0.3">
      <c r="A78" s="120">
        <v>3722</v>
      </c>
      <c r="B78" s="262" t="s">
        <v>372</v>
      </c>
      <c r="C78" s="259" t="s">
        <v>373</v>
      </c>
      <c r="D78" s="123">
        <v>750</v>
      </c>
      <c r="E78" s="123">
        <f t="shared" ref="E78:E90" si="1">SUM(D78:D78)</f>
        <v>750</v>
      </c>
      <c r="F78" s="123">
        <v>750</v>
      </c>
      <c r="G78" s="118">
        <v>750</v>
      </c>
      <c r="H78" s="118">
        <v>750</v>
      </c>
      <c r="I78" s="118">
        <v>778.5</v>
      </c>
      <c r="J78" s="118">
        <v>778.5</v>
      </c>
      <c r="K78" s="118">
        <v>778.5</v>
      </c>
      <c r="L78" s="220">
        <v>171.5</v>
      </c>
      <c r="M78" s="118">
        <v>950</v>
      </c>
    </row>
    <row r="79" spans="1:13" s="106" customFormat="1" ht="27.6" x14ac:dyDescent="0.3">
      <c r="A79" s="115">
        <v>5311</v>
      </c>
      <c r="B79" s="261" t="s">
        <v>369</v>
      </c>
      <c r="C79" s="147" t="s">
        <v>370</v>
      </c>
      <c r="D79" s="123">
        <v>180</v>
      </c>
      <c r="E79" s="123">
        <f t="shared" si="1"/>
        <v>180</v>
      </c>
      <c r="F79" s="123">
        <v>180</v>
      </c>
      <c r="G79" s="118">
        <v>180</v>
      </c>
      <c r="H79" s="118">
        <v>180</v>
      </c>
      <c r="I79" s="118">
        <v>180.5</v>
      </c>
      <c r="J79" s="118">
        <v>180.5</v>
      </c>
      <c r="K79" s="118">
        <v>180.5</v>
      </c>
      <c r="L79" s="220">
        <v>30</v>
      </c>
      <c r="M79" s="118">
        <v>210.5</v>
      </c>
    </row>
    <row r="80" spans="1:13" s="106" customFormat="1" x14ac:dyDescent="0.3">
      <c r="A80" s="115">
        <v>5512</v>
      </c>
      <c r="B80" s="116">
        <v>2324</v>
      </c>
      <c r="C80" s="147" t="s">
        <v>20</v>
      </c>
      <c r="D80" s="123">
        <v>50</v>
      </c>
      <c r="E80" s="123">
        <f t="shared" si="1"/>
        <v>50</v>
      </c>
      <c r="F80" s="123">
        <v>50</v>
      </c>
      <c r="G80" s="118">
        <v>50</v>
      </c>
      <c r="H80" s="118">
        <v>50</v>
      </c>
      <c r="I80" s="118">
        <v>50</v>
      </c>
      <c r="J80" s="118">
        <v>50</v>
      </c>
      <c r="K80" s="118">
        <v>50</v>
      </c>
      <c r="L80" s="220"/>
      <c r="M80" s="118">
        <v>50</v>
      </c>
    </row>
    <row r="81" spans="1:13" s="106" customFormat="1" x14ac:dyDescent="0.3">
      <c r="A81" s="115">
        <v>5512</v>
      </c>
      <c r="B81" s="116">
        <v>2324</v>
      </c>
      <c r="C81" s="147" t="s">
        <v>376</v>
      </c>
      <c r="D81" s="123"/>
      <c r="E81" s="123"/>
      <c r="F81" s="123"/>
      <c r="G81" s="118"/>
      <c r="H81" s="118"/>
      <c r="I81" s="118"/>
      <c r="J81" s="118"/>
      <c r="K81" s="118"/>
      <c r="L81" s="220">
        <v>12</v>
      </c>
      <c r="M81" s="118">
        <v>12</v>
      </c>
    </row>
    <row r="82" spans="1:13" s="106" customFormat="1" ht="27.6" x14ac:dyDescent="0.3">
      <c r="A82" s="115">
        <v>6171</v>
      </c>
      <c r="B82" s="115">
        <v>2111</v>
      </c>
      <c r="C82" s="147" t="s">
        <v>220</v>
      </c>
      <c r="D82" s="123">
        <v>140</v>
      </c>
      <c r="E82" s="123">
        <f t="shared" si="1"/>
        <v>140</v>
      </c>
      <c r="F82" s="123">
        <v>140</v>
      </c>
      <c r="G82" s="118">
        <v>140</v>
      </c>
      <c r="H82" s="118">
        <v>140</v>
      </c>
      <c r="I82" s="118">
        <v>140</v>
      </c>
      <c r="J82" s="118">
        <v>140</v>
      </c>
      <c r="K82" s="118">
        <v>140</v>
      </c>
      <c r="L82" s="220"/>
      <c r="M82" s="118">
        <v>140</v>
      </c>
    </row>
    <row r="83" spans="1:13" s="106" customFormat="1" x14ac:dyDescent="0.3">
      <c r="A83" s="115">
        <v>6171</v>
      </c>
      <c r="B83" s="116">
        <v>2119</v>
      </c>
      <c r="C83" s="117" t="s">
        <v>19</v>
      </c>
      <c r="D83" s="123">
        <v>27</v>
      </c>
      <c r="E83" s="123">
        <f t="shared" si="1"/>
        <v>27</v>
      </c>
      <c r="F83" s="123">
        <v>27</v>
      </c>
      <c r="G83" s="118">
        <v>27</v>
      </c>
      <c r="H83" s="118">
        <v>27</v>
      </c>
      <c r="I83" s="118">
        <v>27</v>
      </c>
      <c r="J83" s="118">
        <v>27</v>
      </c>
      <c r="K83" s="118">
        <v>27</v>
      </c>
      <c r="L83" s="220"/>
      <c r="M83" s="118">
        <v>27</v>
      </c>
    </row>
    <row r="84" spans="1:13" s="106" customFormat="1" x14ac:dyDescent="0.3">
      <c r="A84" s="115">
        <v>6171</v>
      </c>
      <c r="B84" s="116">
        <v>2212</v>
      </c>
      <c r="C84" s="117" t="s">
        <v>106</v>
      </c>
      <c r="D84" s="123">
        <v>10</v>
      </c>
      <c r="E84" s="123">
        <f t="shared" si="1"/>
        <v>10</v>
      </c>
      <c r="F84" s="123">
        <v>10</v>
      </c>
      <c r="G84" s="118">
        <v>10</v>
      </c>
      <c r="H84" s="118">
        <v>10</v>
      </c>
      <c r="I84" s="118">
        <v>10</v>
      </c>
      <c r="J84" s="118">
        <v>10</v>
      </c>
      <c r="K84" s="118">
        <v>10</v>
      </c>
      <c r="L84" s="220"/>
      <c r="M84" s="118">
        <v>10</v>
      </c>
    </row>
    <row r="85" spans="1:13" s="106" customFormat="1" x14ac:dyDescent="0.3">
      <c r="A85" s="115">
        <v>6171</v>
      </c>
      <c r="B85" s="116">
        <v>2310</v>
      </c>
      <c r="C85" s="117" t="s">
        <v>63</v>
      </c>
      <c r="D85" s="123">
        <v>2</v>
      </c>
      <c r="E85" s="123">
        <f t="shared" si="1"/>
        <v>2</v>
      </c>
      <c r="F85" s="123">
        <v>2</v>
      </c>
      <c r="G85" s="118">
        <v>2</v>
      </c>
      <c r="H85" s="118">
        <v>2</v>
      </c>
      <c r="I85" s="118">
        <v>2</v>
      </c>
      <c r="J85" s="118">
        <v>2</v>
      </c>
      <c r="K85" s="118">
        <v>2</v>
      </c>
      <c r="L85" s="220"/>
      <c r="M85" s="118">
        <v>2</v>
      </c>
    </row>
    <row r="86" spans="1:13" s="106" customFormat="1" x14ac:dyDescent="0.3">
      <c r="A86" s="115">
        <v>6171</v>
      </c>
      <c r="B86" s="116">
        <v>2324</v>
      </c>
      <c r="C86" s="147" t="s">
        <v>322</v>
      </c>
      <c r="D86" s="123"/>
      <c r="E86" s="123"/>
      <c r="F86" s="123"/>
      <c r="G86" s="118">
        <v>10</v>
      </c>
      <c r="H86" s="118">
        <v>10</v>
      </c>
      <c r="I86" s="118">
        <v>10</v>
      </c>
      <c r="J86" s="118">
        <v>10</v>
      </c>
      <c r="K86" s="118">
        <v>10</v>
      </c>
      <c r="L86" s="220"/>
      <c r="M86" s="118">
        <v>10</v>
      </c>
    </row>
    <row r="87" spans="1:13" s="106" customFormat="1" x14ac:dyDescent="0.3">
      <c r="A87" s="115">
        <v>6171</v>
      </c>
      <c r="B87" s="116">
        <v>2324</v>
      </c>
      <c r="C87" s="147" t="s">
        <v>323</v>
      </c>
      <c r="D87" s="123"/>
      <c r="E87" s="123"/>
      <c r="F87" s="123"/>
      <c r="G87" s="118">
        <v>1.5</v>
      </c>
      <c r="H87" s="118">
        <v>1.5</v>
      </c>
      <c r="I87" s="118">
        <v>8</v>
      </c>
      <c r="J87" s="118">
        <v>8</v>
      </c>
      <c r="K87" s="118">
        <v>8</v>
      </c>
      <c r="L87" s="220"/>
      <c r="M87" s="118">
        <v>8</v>
      </c>
    </row>
    <row r="88" spans="1:13" s="106" customFormat="1" x14ac:dyDescent="0.3">
      <c r="A88" s="115">
        <v>6171</v>
      </c>
      <c r="B88" s="116">
        <v>2324</v>
      </c>
      <c r="C88" s="147" t="s">
        <v>324</v>
      </c>
      <c r="D88" s="123"/>
      <c r="E88" s="123"/>
      <c r="F88" s="123"/>
      <c r="G88" s="118">
        <v>7</v>
      </c>
      <c r="H88" s="118">
        <v>7</v>
      </c>
      <c r="I88" s="118">
        <v>7</v>
      </c>
      <c r="J88" s="118">
        <v>7</v>
      </c>
      <c r="K88" s="118">
        <v>7</v>
      </c>
      <c r="L88" s="220"/>
      <c r="M88" s="118">
        <v>7</v>
      </c>
    </row>
    <row r="89" spans="1:13" s="106" customFormat="1" x14ac:dyDescent="0.3">
      <c r="A89" s="115">
        <v>6171</v>
      </c>
      <c r="B89" s="209" t="s">
        <v>325</v>
      </c>
      <c r="C89" s="147" t="s">
        <v>326</v>
      </c>
      <c r="D89" s="123"/>
      <c r="E89" s="123"/>
      <c r="F89" s="123"/>
      <c r="G89" s="118">
        <v>10</v>
      </c>
      <c r="H89" s="118">
        <v>10</v>
      </c>
      <c r="I89" s="118">
        <v>10</v>
      </c>
      <c r="J89" s="118">
        <v>10</v>
      </c>
      <c r="K89" s="118">
        <v>10</v>
      </c>
      <c r="L89" s="220"/>
      <c r="M89" s="118">
        <v>10</v>
      </c>
    </row>
    <row r="90" spans="1:13" s="106" customFormat="1" x14ac:dyDescent="0.3">
      <c r="A90" s="115">
        <v>6310</v>
      </c>
      <c r="B90" s="116">
        <v>2141</v>
      </c>
      <c r="C90" s="117" t="s">
        <v>34</v>
      </c>
      <c r="D90" s="123">
        <v>10</v>
      </c>
      <c r="E90" s="123">
        <f t="shared" si="1"/>
        <v>10</v>
      </c>
      <c r="F90" s="123">
        <v>10</v>
      </c>
      <c r="G90" s="118">
        <v>10</v>
      </c>
      <c r="H90" s="118">
        <v>10</v>
      </c>
      <c r="I90" s="118">
        <v>10</v>
      </c>
      <c r="J90" s="118">
        <v>10</v>
      </c>
      <c r="K90" s="118">
        <v>10</v>
      </c>
      <c r="L90" s="220"/>
      <c r="M90" s="118">
        <v>10</v>
      </c>
    </row>
    <row r="91" spans="1:13" s="106" customFormat="1" x14ac:dyDescent="0.3">
      <c r="A91" s="111" t="s">
        <v>71</v>
      </c>
      <c r="B91" s="112"/>
      <c r="C91" s="113" t="s">
        <v>72</v>
      </c>
      <c r="D91" s="114"/>
      <c r="E91" s="114"/>
      <c r="F91" s="114"/>
      <c r="G91" s="200"/>
      <c r="H91" s="200"/>
      <c r="I91" s="200"/>
      <c r="J91" s="200"/>
      <c r="K91" s="200"/>
      <c r="L91" s="254"/>
      <c r="M91" s="200"/>
    </row>
    <row r="92" spans="1:13" s="106" customFormat="1" x14ac:dyDescent="0.3">
      <c r="A92" s="120">
        <v>3639</v>
      </c>
      <c r="B92" s="120">
        <v>3111</v>
      </c>
      <c r="C92" s="121" t="s">
        <v>23</v>
      </c>
      <c r="D92" s="123">
        <v>10</v>
      </c>
      <c r="E92" s="123">
        <v>10</v>
      </c>
      <c r="F92" s="123">
        <v>10</v>
      </c>
      <c r="G92" s="118">
        <v>10</v>
      </c>
      <c r="H92" s="118">
        <v>10</v>
      </c>
      <c r="I92" s="118">
        <v>10</v>
      </c>
      <c r="J92" s="118">
        <v>10</v>
      </c>
      <c r="K92" s="118">
        <v>10</v>
      </c>
      <c r="L92" s="220"/>
      <c r="M92" s="118">
        <v>10</v>
      </c>
    </row>
    <row r="93" spans="1:13" s="139" customFormat="1" x14ac:dyDescent="0.3">
      <c r="A93" s="136" t="s">
        <v>78</v>
      </c>
      <c r="B93" s="137"/>
      <c r="C93" s="137"/>
      <c r="D93" s="138">
        <f t="shared" ref="D93:H93" si="2">SUM(D7:D92)</f>
        <v>193592</v>
      </c>
      <c r="E93" s="138">
        <f t="shared" si="2"/>
        <v>196093</v>
      </c>
      <c r="F93" s="138">
        <f t="shared" si="2"/>
        <v>196093</v>
      </c>
      <c r="G93" s="210">
        <f t="shared" si="2"/>
        <v>195742</v>
      </c>
      <c r="H93" s="210">
        <f t="shared" si="2"/>
        <v>195805.5</v>
      </c>
      <c r="I93" s="210">
        <f t="shared" ref="I93:J93" si="3">SUM(I7:I92)</f>
        <v>171166</v>
      </c>
      <c r="J93" s="210">
        <f t="shared" si="3"/>
        <v>173743</v>
      </c>
      <c r="K93" s="210">
        <f>SUM(K7:K92)</f>
        <v>173743</v>
      </c>
      <c r="L93" s="248">
        <f>SUM(L7:L92)</f>
        <v>899</v>
      </c>
      <c r="M93" s="210">
        <f t="shared" ref="M93" si="4">SUM(M7:M92)</f>
        <v>174642</v>
      </c>
    </row>
    <row r="94" spans="1:13" s="106" customFormat="1" ht="12" x14ac:dyDescent="0.25">
      <c r="D94" s="140" t="s">
        <v>83</v>
      </c>
      <c r="E94" s="140" t="s">
        <v>83</v>
      </c>
      <c r="F94" s="140" t="s">
        <v>83</v>
      </c>
      <c r="G94" s="140" t="s">
        <v>83</v>
      </c>
      <c r="H94" s="140" t="s">
        <v>83</v>
      </c>
      <c r="I94" s="140" t="s">
        <v>83</v>
      </c>
      <c r="J94" s="140" t="s">
        <v>83</v>
      </c>
      <c r="K94" s="140" t="s">
        <v>83</v>
      </c>
      <c r="L94" s="255" t="s">
        <v>83</v>
      </c>
      <c r="M94" s="140" t="s">
        <v>83</v>
      </c>
    </row>
    <row r="95" spans="1:13" s="106" customFormat="1" ht="12" x14ac:dyDescent="0.25">
      <c r="D95" s="141">
        <v>193592</v>
      </c>
      <c r="E95" s="141">
        <v>196093</v>
      </c>
      <c r="F95" s="141">
        <v>196093</v>
      </c>
      <c r="G95" s="141">
        <v>195742</v>
      </c>
      <c r="H95" s="141">
        <v>195805.5</v>
      </c>
      <c r="I95" s="141">
        <v>171166</v>
      </c>
      <c r="J95" s="141">
        <v>173743</v>
      </c>
      <c r="K95" s="141">
        <v>173743</v>
      </c>
      <c r="L95" s="256">
        <v>899</v>
      </c>
      <c r="M95" s="141">
        <v>174642</v>
      </c>
    </row>
    <row r="96" spans="1:13" s="106" customFormat="1" x14ac:dyDescent="0.3">
      <c r="D96" s="142"/>
      <c r="E96" s="142"/>
      <c r="F96" s="142"/>
      <c r="G96" s="142"/>
      <c r="H96" s="142"/>
      <c r="I96" s="142"/>
      <c r="J96" s="142"/>
      <c r="K96" s="142"/>
      <c r="L96" s="257"/>
      <c r="M96" s="142"/>
    </row>
    <row r="97" spans="3:13" x14ac:dyDescent="0.3">
      <c r="D97" s="122"/>
      <c r="E97" s="122"/>
      <c r="F97" s="122"/>
      <c r="G97" s="122"/>
      <c r="H97" s="122"/>
      <c r="I97" s="122"/>
      <c r="J97" s="122"/>
      <c r="K97" s="122"/>
      <c r="L97" s="221"/>
      <c r="M97" s="122"/>
    </row>
    <row r="98" spans="3:13" x14ac:dyDescent="0.3">
      <c r="D98" s="106"/>
      <c r="E98" s="106"/>
      <c r="F98" s="106"/>
      <c r="G98" s="106"/>
      <c r="H98" s="106"/>
      <c r="I98" s="106"/>
      <c r="J98" s="106"/>
      <c r="K98" s="106"/>
      <c r="L98" s="219"/>
      <c r="M98" s="106"/>
    </row>
    <row r="100" spans="3:13" x14ac:dyDescent="0.3">
      <c r="D100" s="122"/>
      <c r="E100" s="122"/>
      <c r="F100" s="122"/>
      <c r="G100" s="122"/>
      <c r="H100" s="122"/>
      <c r="I100" s="122"/>
      <c r="J100" s="122"/>
      <c r="K100" s="122"/>
      <c r="L100" s="221"/>
      <c r="M100" s="122"/>
    </row>
    <row r="101" spans="3:13" x14ac:dyDescent="0.3">
      <c r="C101" s="143"/>
      <c r="D101" s="122"/>
      <c r="E101" s="122"/>
      <c r="F101" s="122"/>
      <c r="G101" s="122"/>
      <c r="H101" s="122"/>
      <c r="I101" s="122"/>
      <c r="J101" s="122"/>
      <c r="K101" s="122"/>
      <c r="L101" s="221"/>
      <c r="M101" s="122"/>
    </row>
    <row r="102" spans="3:13" x14ac:dyDescent="0.3">
      <c r="D102" s="122"/>
      <c r="E102" s="122"/>
      <c r="F102" s="122"/>
      <c r="G102" s="122"/>
      <c r="H102" s="122"/>
      <c r="I102" s="122"/>
      <c r="J102" s="122"/>
      <c r="K102" s="122"/>
      <c r="L102" s="221"/>
      <c r="M102" s="122"/>
    </row>
    <row r="103" spans="3:13" x14ac:dyDescent="0.3">
      <c r="D103" s="144"/>
      <c r="E103" s="144"/>
      <c r="F103" s="144"/>
      <c r="G103" s="144"/>
      <c r="H103" s="144"/>
      <c r="I103" s="144"/>
      <c r="J103" s="144"/>
      <c r="K103" s="144"/>
      <c r="L103" s="258"/>
      <c r="M103" s="144"/>
    </row>
  </sheetData>
  <phoneticPr fontId="2" type="noConversion"/>
  <pageMargins left="0.51181102362204722" right="0.51181102362204722" top="0.98425196850393704" bottom="0.98425196850393704" header="0.51181102362204722" footer="0.51181102362204722"/>
  <pageSetup paperSize="9" scale="69" fitToHeight="3" orientation="landscape" cellComments="asDisplayed" r:id="rId1"/>
  <headerFooter alignWithMargins="0">
    <oddFooter>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5"/>
  <sheetViews>
    <sheetView zoomScaleNormal="100" zoomScaleSheetLayoutView="100" workbookViewId="0">
      <pane ySplit="4" topLeftCell="A5" activePane="bottomLeft" state="frozen"/>
      <selection pane="bottomLeft" activeCell="E9" sqref="E9"/>
    </sheetView>
  </sheetViews>
  <sheetFormatPr defaultColWidth="9.109375" defaultRowHeight="13.8" x14ac:dyDescent="0.3"/>
  <cols>
    <col min="1" max="1" width="5.109375" style="20" customWidth="1"/>
    <col min="2" max="2" width="49.5546875" style="40" customWidth="1"/>
    <col min="3" max="3" width="13.33203125" style="20" customWidth="1"/>
    <col min="4" max="4" width="13.5546875" style="20" customWidth="1"/>
    <col min="5" max="5" width="13.6640625" style="20" customWidth="1"/>
    <col min="6" max="10" width="13.5546875" style="20" customWidth="1"/>
    <col min="11" max="11" width="12.44140625" style="214" customWidth="1"/>
    <col min="12" max="12" width="13.5546875" style="20" customWidth="1"/>
    <col min="13" max="16384" width="9.109375" style="20"/>
  </cols>
  <sheetData>
    <row r="1" spans="1:12" ht="16.5" customHeight="1" x14ac:dyDescent="0.35">
      <c r="A1" s="21" t="s">
        <v>117</v>
      </c>
      <c r="B1" s="22"/>
    </row>
    <row r="2" spans="1:12" ht="16.5" customHeight="1" x14ac:dyDescent="0.35">
      <c r="A2" s="21"/>
      <c r="B2" s="22"/>
    </row>
    <row r="3" spans="1:12" s="25" customFormat="1" ht="12.75" customHeight="1" x14ac:dyDescent="0.25">
      <c r="A3" s="23"/>
      <c r="B3" s="24"/>
      <c r="C3" s="159" t="s">
        <v>1</v>
      </c>
      <c r="D3" s="159" t="s">
        <v>1</v>
      </c>
      <c r="E3" s="159" t="s">
        <v>1</v>
      </c>
      <c r="F3" s="159" t="s">
        <v>1</v>
      </c>
      <c r="G3" s="159" t="s">
        <v>1</v>
      </c>
      <c r="H3" s="159" t="s">
        <v>1</v>
      </c>
      <c r="I3" s="159" t="s">
        <v>1</v>
      </c>
      <c r="J3" s="159" t="s">
        <v>1</v>
      </c>
      <c r="K3" s="215" t="s">
        <v>1</v>
      </c>
      <c r="L3" s="159" t="s">
        <v>1</v>
      </c>
    </row>
    <row r="4" spans="1:12" s="26" customFormat="1" ht="72.75" customHeight="1" x14ac:dyDescent="0.3">
      <c r="A4" s="263" t="s">
        <v>73</v>
      </c>
      <c r="B4" s="264" t="s">
        <v>38</v>
      </c>
      <c r="C4" s="156" t="s">
        <v>234</v>
      </c>
      <c r="D4" s="156" t="s">
        <v>290</v>
      </c>
      <c r="E4" s="156" t="s">
        <v>291</v>
      </c>
      <c r="F4" s="156" t="s">
        <v>342</v>
      </c>
      <c r="G4" s="156" t="s">
        <v>344</v>
      </c>
      <c r="H4" s="156" t="s">
        <v>360</v>
      </c>
      <c r="I4" s="156" t="s">
        <v>361</v>
      </c>
      <c r="J4" s="156" t="s">
        <v>377</v>
      </c>
      <c r="K4" s="246" t="s">
        <v>379</v>
      </c>
      <c r="L4" s="156" t="s">
        <v>380</v>
      </c>
    </row>
    <row r="5" spans="1:12" s="29" customFormat="1" ht="12" x14ac:dyDescent="0.25">
      <c r="A5" s="27"/>
      <c r="B5" s="28"/>
      <c r="K5" s="216"/>
    </row>
    <row r="6" spans="1:12" s="33" customFormat="1" x14ac:dyDescent="0.3">
      <c r="A6" s="30">
        <v>1037</v>
      </c>
      <c r="B6" s="31" t="s">
        <v>74</v>
      </c>
      <c r="C6" s="32">
        <f t="shared" ref="C6:G6" si="0">SUM(C7:C8)</f>
        <v>1934</v>
      </c>
      <c r="D6" s="32">
        <f t="shared" si="0"/>
        <v>2163</v>
      </c>
      <c r="E6" s="32">
        <f t="shared" si="0"/>
        <v>2163</v>
      </c>
      <c r="F6" s="32">
        <f t="shared" si="0"/>
        <v>2163</v>
      </c>
      <c r="G6" s="32">
        <f t="shared" si="0"/>
        <v>2163</v>
      </c>
      <c r="H6" s="32">
        <f t="shared" ref="H6:I6" si="1">SUM(H7:H8)</f>
        <v>2163</v>
      </c>
      <c r="I6" s="32">
        <f t="shared" si="1"/>
        <v>2163</v>
      </c>
      <c r="J6" s="32">
        <f t="shared" ref="J6" si="2">SUM(J7:J8)</f>
        <v>2163</v>
      </c>
      <c r="K6" s="217">
        <f t="shared" ref="K6:L6" si="3">SUM(K7:K8)</f>
        <v>0</v>
      </c>
      <c r="L6" s="32">
        <f t="shared" si="3"/>
        <v>2163</v>
      </c>
    </row>
    <row r="7" spans="1:12" s="5" customFormat="1" x14ac:dyDescent="0.3">
      <c r="A7" s="171"/>
      <c r="B7" s="153" t="s">
        <v>246</v>
      </c>
      <c r="C7" s="172"/>
      <c r="D7" s="172">
        <v>49</v>
      </c>
      <c r="E7" s="172">
        <v>49</v>
      </c>
      <c r="F7" s="172">
        <v>49</v>
      </c>
      <c r="G7" s="172">
        <v>49</v>
      </c>
      <c r="H7" s="172">
        <v>49</v>
      </c>
      <c r="I7" s="172">
        <v>49</v>
      </c>
      <c r="J7" s="172">
        <v>49</v>
      </c>
      <c r="K7" s="218"/>
      <c r="L7" s="172">
        <v>49</v>
      </c>
    </row>
    <row r="8" spans="1:12" s="25" customFormat="1" ht="41.4" x14ac:dyDescent="0.3">
      <c r="A8" s="37"/>
      <c r="B8" s="10" t="s">
        <v>215</v>
      </c>
      <c r="C8" s="36">
        <v>1934</v>
      </c>
      <c r="D8" s="172">
        <v>2114</v>
      </c>
      <c r="E8" s="172">
        <v>2114</v>
      </c>
      <c r="F8" s="172">
        <v>2114</v>
      </c>
      <c r="G8" s="172">
        <v>2114</v>
      </c>
      <c r="H8" s="172">
        <v>2114</v>
      </c>
      <c r="I8" s="172">
        <v>2114</v>
      </c>
      <c r="J8" s="172">
        <v>2114</v>
      </c>
      <c r="K8" s="218"/>
      <c r="L8" s="172">
        <v>2114</v>
      </c>
    </row>
    <row r="9" spans="1:12" s="25" customFormat="1" x14ac:dyDescent="0.3">
      <c r="A9" s="18"/>
      <c r="B9" s="40"/>
      <c r="K9" s="219"/>
    </row>
    <row r="10" spans="1:12" s="33" customFormat="1" x14ac:dyDescent="0.3">
      <c r="A10" s="30">
        <v>2143</v>
      </c>
      <c r="B10" s="31" t="s">
        <v>16</v>
      </c>
      <c r="C10" s="32">
        <f>SUM(C12:C12)</f>
        <v>576</v>
      </c>
      <c r="D10" s="32">
        <f>SUM(D11:D12)</f>
        <v>696</v>
      </c>
      <c r="E10" s="32">
        <f>SUM(E11:E12)</f>
        <v>696</v>
      </c>
      <c r="F10" s="32">
        <f>SUM(F11:F13)</f>
        <v>696</v>
      </c>
      <c r="G10" s="32">
        <f t="shared" ref="G10:H10" si="4">SUM(G11:G13)</f>
        <v>759.5</v>
      </c>
      <c r="H10" s="32">
        <f t="shared" si="4"/>
        <v>759.5</v>
      </c>
      <c r="I10" s="32">
        <f t="shared" ref="I10:J10" si="5">SUM(I11:I13)</f>
        <v>759.5</v>
      </c>
      <c r="J10" s="32">
        <f t="shared" si="5"/>
        <v>759.5</v>
      </c>
      <c r="K10" s="217">
        <f t="shared" ref="K10:L10" si="6">SUM(K11:K13)</f>
        <v>11</v>
      </c>
      <c r="L10" s="32">
        <f t="shared" si="6"/>
        <v>770.5</v>
      </c>
    </row>
    <row r="11" spans="1:12" s="180" customFormat="1" x14ac:dyDescent="0.3">
      <c r="A11" s="89"/>
      <c r="B11" s="153" t="s">
        <v>272</v>
      </c>
      <c r="C11" s="179"/>
      <c r="D11" s="172">
        <v>120</v>
      </c>
      <c r="E11" s="172">
        <v>120</v>
      </c>
      <c r="F11" s="172">
        <v>120</v>
      </c>
      <c r="G11" s="172">
        <v>120</v>
      </c>
      <c r="H11" s="172">
        <v>120</v>
      </c>
      <c r="I11" s="172">
        <v>120</v>
      </c>
      <c r="J11" s="172">
        <v>120</v>
      </c>
      <c r="K11" s="218">
        <v>11</v>
      </c>
      <c r="L11" s="172">
        <v>131</v>
      </c>
    </row>
    <row r="12" spans="1:12" s="25" customFormat="1" ht="25.5" customHeight="1" x14ac:dyDescent="0.3">
      <c r="A12" s="43"/>
      <c r="B12" s="151" t="s">
        <v>216</v>
      </c>
      <c r="C12" s="39">
        <v>576</v>
      </c>
      <c r="D12" s="39">
        <v>576</v>
      </c>
      <c r="E12" s="39">
        <v>576</v>
      </c>
      <c r="F12" s="39">
        <v>576</v>
      </c>
      <c r="G12" s="39">
        <v>576</v>
      </c>
      <c r="H12" s="39">
        <v>576</v>
      </c>
      <c r="I12" s="39">
        <v>576</v>
      </c>
      <c r="J12" s="39">
        <v>576</v>
      </c>
      <c r="K12" s="220"/>
      <c r="L12" s="39">
        <v>576</v>
      </c>
    </row>
    <row r="13" spans="1:12" s="25" customFormat="1" ht="25.5" customHeight="1" x14ac:dyDescent="0.3">
      <c r="A13" s="43"/>
      <c r="B13" s="151" t="s">
        <v>345</v>
      </c>
      <c r="C13" s="39"/>
      <c r="D13" s="39"/>
      <c r="E13" s="39"/>
      <c r="F13" s="39"/>
      <c r="G13" s="39">
        <v>63.5</v>
      </c>
      <c r="H13" s="39">
        <v>63.5</v>
      </c>
      <c r="I13" s="39">
        <v>63.5</v>
      </c>
      <c r="J13" s="39">
        <v>63.5</v>
      </c>
      <c r="K13" s="220"/>
      <c r="L13" s="39">
        <v>63.5</v>
      </c>
    </row>
    <row r="14" spans="1:12" s="25" customFormat="1" x14ac:dyDescent="0.3">
      <c r="A14" s="20"/>
      <c r="B14" s="20"/>
      <c r="K14" s="219"/>
    </row>
    <row r="15" spans="1:12" s="33" customFormat="1" x14ac:dyDescent="0.3">
      <c r="A15" s="30">
        <v>2212</v>
      </c>
      <c r="B15" s="31" t="s">
        <v>75</v>
      </c>
      <c r="C15" s="32">
        <f>SUM(C16:C18)</f>
        <v>500</v>
      </c>
      <c r="D15" s="32">
        <f>SUM(D16:D18)</f>
        <v>1829</v>
      </c>
      <c r="E15" s="32">
        <f t="shared" ref="E15:I15" si="7">SUM(E16:E19)</f>
        <v>1829</v>
      </c>
      <c r="F15" s="32">
        <f t="shared" si="7"/>
        <v>1894</v>
      </c>
      <c r="G15" s="32">
        <f t="shared" si="7"/>
        <v>1894</v>
      </c>
      <c r="H15" s="32">
        <f t="shared" si="7"/>
        <v>1894</v>
      </c>
      <c r="I15" s="32">
        <f t="shared" si="7"/>
        <v>1894</v>
      </c>
      <c r="J15" s="32">
        <f t="shared" ref="J15" si="8">SUM(J16:J19)</f>
        <v>1894</v>
      </c>
      <c r="K15" s="217">
        <f t="shared" ref="K15:L15" si="9">SUM(K16:K19)</f>
        <v>0</v>
      </c>
      <c r="L15" s="32">
        <f t="shared" si="9"/>
        <v>1894</v>
      </c>
    </row>
    <row r="16" spans="1:12" s="41" customFormat="1" ht="27.6" x14ac:dyDescent="0.3">
      <c r="A16" s="43"/>
      <c r="B16" s="148" t="s">
        <v>217</v>
      </c>
      <c r="C16" s="39">
        <v>500</v>
      </c>
      <c r="D16" s="39">
        <v>1600</v>
      </c>
      <c r="E16" s="39">
        <v>1600</v>
      </c>
      <c r="F16" s="39">
        <v>1600</v>
      </c>
      <c r="G16" s="39">
        <v>1600</v>
      </c>
      <c r="H16" s="39">
        <v>1600</v>
      </c>
      <c r="I16" s="39">
        <v>1600</v>
      </c>
      <c r="J16" s="39">
        <v>1600</v>
      </c>
      <c r="K16" s="220"/>
      <c r="L16" s="39">
        <v>1600</v>
      </c>
    </row>
    <row r="17" spans="1:12" s="211" customFormat="1" x14ac:dyDescent="0.3">
      <c r="A17" s="34"/>
      <c r="B17" s="195" t="s">
        <v>254</v>
      </c>
      <c r="C17" s="36"/>
      <c r="D17" s="36">
        <v>59</v>
      </c>
      <c r="E17" s="36">
        <v>59</v>
      </c>
      <c r="F17" s="36">
        <v>59</v>
      </c>
      <c r="G17" s="36">
        <v>59</v>
      </c>
      <c r="H17" s="36">
        <v>59</v>
      </c>
      <c r="I17" s="36">
        <v>59</v>
      </c>
      <c r="J17" s="36">
        <v>59</v>
      </c>
      <c r="K17" s="218"/>
      <c r="L17" s="36">
        <v>59</v>
      </c>
    </row>
    <row r="18" spans="1:12" s="41" customFormat="1" x14ac:dyDescent="0.3">
      <c r="A18" s="43"/>
      <c r="B18" s="148" t="s">
        <v>282</v>
      </c>
      <c r="C18" s="39"/>
      <c r="D18" s="39">
        <v>170</v>
      </c>
      <c r="E18" s="39">
        <v>170</v>
      </c>
      <c r="F18" s="39">
        <v>170</v>
      </c>
      <c r="G18" s="39">
        <v>170</v>
      </c>
      <c r="H18" s="39">
        <v>170</v>
      </c>
      <c r="I18" s="39">
        <v>170</v>
      </c>
      <c r="J18" s="39">
        <v>170</v>
      </c>
      <c r="K18" s="220"/>
      <c r="L18" s="39">
        <v>170</v>
      </c>
    </row>
    <row r="19" spans="1:12" s="41" customFormat="1" x14ac:dyDescent="0.3">
      <c r="A19" s="43"/>
      <c r="B19" s="148" t="s">
        <v>329</v>
      </c>
      <c r="C19" s="39"/>
      <c r="D19" s="39"/>
      <c r="E19" s="39"/>
      <c r="F19" s="39">
        <v>65</v>
      </c>
      <c r="G19" s="39">
        <v>65</v>
      </c>
      <c r="H19" s="39">
        <v>65</v>
      </c>
      <c r="I19" s="39">
        <v>65</v>
      </c>
      <c r="J19" s="39">
        <v>65</v>
      </c>
      <c r="K19" s="220"/>
      <c r="L19" s="39">
        <v>65</v>
      </c>
    </row>
    <row r="20" spans="1:12" s="41" customFormat="1" x14ac:dyDescent="0.3">
      <c r="A20" s="47"/>
      <c r="B20" s="48"/>
      <c r="K20" s="221"/>
    </row>
    <row r="21" spans="1:12" s="25" customFormat="1" x14ac:dyDescent="0.3">
      <c r="A21" s="30">
        <v>2219</v>
      </c>
      <c r="B21" s="31" t="s">
        <v>76</v>
      </c>
      <c r="C21" s="42">
        <f>SUM(C22:C32)</f>
        <v>14200</v>
      </c>
      <c r="D21" s="42">
        <f>SUM(D22:D32)</f>
        <v>19998</v>
      </c>
      <c r="E21" s="42">
        <f t="shared" ref="E21:I21" si="10">SUM(E22:E33)</f>
        <v>20208</v>
      </c>
      <c r="F21" s="42">
        <f t="shared" si="10"/>
        <v>22533</v>
      </c>
      <c r="G21" s="42">
        <f t="shared" si="10"/>
        <v>22533</v>
      </c>
      <c r="H21" s="42">
        <f t="shared" si="10"/>
        <v>22310</v>
      </c>
      <c r="I21" s="42">
        <f t="shared" si="10"/>
        <v>22310</v>
      </c>
      <c r="J21" s="42">
        <f t="shared" ref="J21" si="11">SUM(J22:J33)</f>
        <v>22310</v>
      </c>
      <c r="K21" s="222">
        <f t="shared" ref="K21:L21" si="12">SUM(K22:K33)</f>
        <v>-135</v>
      </c>
      <c r="L21" s="42">
        <f t="shared" si="12"/>
        <v>22175</v>
      </c>
    </row>
    <row r="22" spans="1:12" s="25" customFormat="1" ht="27.6" x14ac:dyDescent="0.3">
      <c r="A22" s="51"/>
      <c r="B22" s="10" t="s">
        <v>218</v>
      </c>
      <c r="C22" s="39">
        <v>400</v>
      </c>
      <c r="D22" s="39">
        <v>400</v>
      </c>
      <c r="E22" s="39">
        <v>400</v>
      </c>
      <c r="F22" s="39">
        <v>400</v>
      </c>
      <c r="G22" s="39">
        <v>400</v>
      </c>
      <c r="H22" s="39">
        <v>400</v>
      </c>
      <c r="I22" s="39">
        <v>400</v>
      </c>
      <c r="J22" s="39">
        <v>400</v>
      </c>
      <c r="K22" s="220"/>
      <c r="L22" s="39">
        <v>400</v>
      </c>
    </row>
    <row r="23" spans="1:12" s="5" customFormat="1" x14ac:dyDescent="0.3">
      <c r="A23" s="181"/>
      <c r="B23" s="10" t="s">
        <v>286</v>
      </c>
      <c r="C23" s="8"/>
      <c r="D23" s="8">
        <v>45</v>
      </c>
      <c r="E23" s="8">
        <v>45</v>
      </c>
      <c r="F23" s="8">
        <v>75</v>
      </c>
      <c r="G23" s="8">
        <v>75</v>
      </c>
      <c r="H23" s="8">
        <v>75</v>
      </c>
      <c r="I23" s="8">
        <v>75</v>
      </c>
      <c r="J23" s="8">
        <v>75</v>
      </c>
      <c r="K23" s="220"/>
      <c r="L23" s="8">
        <v>75</v>
      </c>
    </row>
    <row r="24" spans="1:12" s="5" customFormat="1" x14ac:dyDescent="0.3">
      <c r="A24" s="181"/>
      <c r="B24" s="204" t="s">
        <v>274</v>
      </c>
      <c r="C24" s="8"/>
      <c r="D24" s="8">
        <v>4000</v>
      </c>
      <c r="E24" s="8">
        <v>4000</v>
      </c>
      <c r="F24" s="8">
        <v>3400</v>
      </c>
      <c r="G24" s="8">
        <v>3400</v>
      </c>
      <c r="H24" s="8">
        <v>3400</v>
      </c>
      <c r="I24" s="8">
        <v>3400</v>
      </c>
      <c r="J24" s="8">
        <v>3400</v>
      </c>
      <c r="K24" s="220"/>
      <c r="L24" s="8">
        <v>3400</v>
      </c>
    </row>
    <row r="25" spans="1:12" s="25" customFormat="1" x14ac:dyDescent="0.3">
      <c r="A25" s="51"/>
      <c r="B25" s="10" t="s">
        <v>240</v>
      </c>
      <c r="C25" s="39"/>
      <c r="D25" s="39">
        <v>886</v>
      </c>
      <c r="E25" s="39">
        <v>886</v>
      </c>
      <c r="F25" s="8">
        <v>886</v>
      </c>
      <c r="G25" s="8">
        <v>886</v>
      </c>
      <c r="H25" s="8">
        <v>886</v>
      </c>
      <c r="I25" s="8">
        <v>886</v>
      </c>
      <c r="J25" s="8">
        <v>886</v>
      </c>
      <c r="K25" s="220">
        <v>-135</v>
      </c>
      <c r="L25" s="8">
        <v>751</v>
      </c>
    </row>
    <row r="26" spans="1:12" s="25" customFormat="1" x14ac:dyDescent="0.3">
      <c r="A26" s="51"/>
      <c r="B26" s="10" t="s">
        <v>352</v>
      </c>
      <c r="C26" s="39"/>
      <c r="D26" s="39">
        <v>170</v>
      </c>
      <c r="E26" s="39">
        <v>170</v>
      </c>
      <c r="F26" s="8">
        <v>170</v>
      </c>
      <c r="G26" s="8">
        <v>170</v>
      </c>
      <c r="H26" s="8">
        <v>170</v>
      </c>
      <c r="I26" s="8">
        <v>170</v>
      </c>
      <c r="J26" s="8">
        <v>170</v>
      </c>
      <c r="K26" s="220"/>
      <c r="L26" s="8">
        <v>170</v>
      </c>
    </row>
    <row r="27" spans="1:12" s="33" customFormat="1" x14ac:dyDescent="0.3">
      <c r="A27" s="52"/>
      <c r="B27" s="146" t="s">
        <v>239</v>
      </c>
      <c r="C27" s="39"/>
      <c r="D27" s="39">
        <v>261</v>
      </c>
      <c r="E27" s="39">
        <v>261</v>
      </c>
      <c r="F27" s="8">
        <v>261</v>
      </c>
      <c r="G27" s="8">
        <v>261</v>
      </c>
      <c r="H27" s="8">
        <v>261</v>
      </c>
      <c r="I27" s="8">
        <v>261</v>
      </c>
      <c r="J27" s="8">
        <v>261</v>
      </c>
      <c r="K27" s="220"/>
      <c r="L27" s="8">
        <v>261</v>
      </c>
    </row>
    <row r="28" spans="1:12" s="25" customFormat="1" x14ac:dyDescent="0.3">
      <c r="A28" s="51"/>
      <c r="B28" s="10" t="s">
        <v>241</v>
      </c>
      <c r="C28" s="39"/>
      <c r="D28" s="39">
        <v>63</v>
      </c>
      <c r="E28" s="39">
        <v>63</v>
      </c>
      <c r="F28" s="8">
        <v>63</v>
      </c>
      <c r="G28" s="8">
        <v>63</v>
      </c>
      <c r="H28" s="8">
        <v>63</v>
      </c>
      <c r="I28" s="8">
        <v>63</v>
      </c>
      <c r="J28" s="8">
        <v>63</v>
      </c>
      <c r="K28" s="220"/>
      <c r="L28" s="8">
        <v>63</v>
      </c>
    </row>
    <row r="29" spans="1:12" s="25" customFormat="1" ht="27.6" x14ac:dyDescent="0.3">
      <c r="A29" s="51"/>
      <c r="B29" s="10" t="s">
        <v>242</v>
      </c>
      <c r="C29" s="39"/>
      <c r="D29" s="39">
        <v>160</v>
      </c>
      <c r="E29" s="39">
        <v>160</v>
      </c>
      <c r="F29" s="8">
        <v>160</v>
      </c>
      <c r="G29" s="8">
        <v>160</v>
      </c>
      <c r="H29" s="8">
        <v>160</v>
      </c>
      <c r="I29" s="8">
        <v>160</v>
      </c>
      <c r="J29" s="8">
        <v>160</v>
      </c>
      <c r="K29" s="220"/>
      <c r="L29" s="8">
        <v>160</v>
      </c>
    </row>
    <row r="30" spans="1:12" s="25" customFormat="1" x14ac:dyDescent="0.3">
      <c r="A30" s="181"/>
      <c r="B30" s="10" t="s">
        <v>351</v>
      </c>
      <c r="C30" s="39"/>
      <c r="D30" s="39">
        <v>90</v>
      </c>
      <c r="E30" s="39">
        <v>300</v>
      </c>
      <c r="F30" s="8">
        <v>300</v>
      </c>
      <c r="G30" s="8">
        <v>300</v>
      </c>
      <c r="H30" s="8">
        <v>300</v>
      </c>
      <c r="I30" s="8">
        <v>300</v>
      </c>
      <c r="J30" s="8">
        <v>300</v>
      </c>
      <c r="K30" s="220"/>
      <c r="L30" s="8">
        <v>300</v>
      </c>
    </row>
    <row r="31" spans="1:12" s="33" customFormat="1" x14ac:dyDescent="0.3">
      <c r="A31" s="52"/>
      <c r="B31" s="146" t="s">
        <v>219</v>
      </c>
      <c r="C31" s="39">
        <v>13800</v>
      </c>
      <c r="D31" s="39">
        <v>13800</v>
      </c>
      <c r="E31" s="39">
        <v>13800</v>
      </c>
      <c r="F31" s="8">
        <v>13845</v>
      </c>
      <c r="G31" s="8">
        <v>13845</v>
      </c>
      <c r="H31" s="8">
        <v>13845</v>
      </c>
      <c r="I31" s="8">
        <v>13845</v>
      </c>
      <c r="J31" s="8">
        <v>13845</v>
      </c>
      <c r="K31" s="220"/>
      <c r="L31" s="8">
        <v>13845</v>
      </c>
    </row>
    <row r="32" spans="1:12" s="33" customFormat="1" x14ac:dyDescent="0.3">
      <c r="A32" s="52"/>
      <c r="B32" s="146" t="s">
        <v>255</v>
      </c>
      <c r="C32" s="39"/>
      <c r="D32" s="39">
        <v>123</v>
      </c>
      <c r="E32" s="39">
        <v>123</v>
      </c>
      <c r="F32" s="8">
        <v>2923</v>
      </c>
      <c r="G32" s="8">
        <v>2923</v>
      </c>
      <c r="H32" s="8">
        <v>2700</v>
      </c>
      <c r="I32" s="8">
        <v>2700</v>
      </c>
      <c r="J32" s="8">
        <v>2700</v>
      </c>
      <c r="K32" s="220"/>
      <c r="L32" s="8">
        <v>2700</v>
      </c>
    </row>
    <row r="33" spans="1:12" s="33" customFormat="1" x14ac:dyDescent="0.3">
      <c r="A33" s="52"/>
      <c r="B33" s="146" t="s">
        <v>330</v>
      </c>
      <c r="C33" s="45"/>
      <c r="D33" s="45"/>
      <c r="E33" s="45"/>
      <c r="F33" s="8">
        <v>50</v>
      </c>
      <c r="G33" s="8">
        <v>50</v>
      </c>
      <c r="H33" s="8">
        <v>50</v>
      </c>
      <c r="I33" s="8">
        <v>50</v>
      </c>
      <c r="J33" s="8">
        <v>50</v>
      </c>
      <c r="K33" s="220"/>
      <c r="L33" s="8">
        <v>50</v>
      </c>
    </row>
    <row r="34" spans="1:12" s="33" customFormat="1" x14ac:dyDescent="0.3">
      <c r="A34" s="206"/>
      <c r="B34" s="205"/>
      <c r="C34" s="167"/>
      <c r="D34" s="167"/>
      <c r="E34" s="167"/>
      <c r="F34" s="167"/>
      <c r="G34" s="167"/>
      <c r="H34" s="167"/>
      <c r="I34" s="167"/>
      <c r="J34" s="167"/>
      <c r="K34" s="224"/>
      <c r="L34" s="167"/>
    </row>
    <row r="35" spans="1:12" s="33" customFormat="1" x14ac:dyDescent="0.3">
      <c r="A35" s="30">
        <v>2221</v>
      </c>
      <c r="B35" s="31" t="s">
        <v>46</v>
      </c>
      <c r="C35" s="42">
        <f t="shared" ref="C35:G35" si="13">SUM(C36:C38)</f>
        <v>75</v>
      </c>
      <c r="D35" s="42">
        <f t="shared" si="13"/>
        <v>355</v>
      </c>
      <c r="E35" s="42">
        <f t="shared" si="13"/>
        <v>355</v>
      </c>
      <c r="F35" s="42">
        <f t="shared" si="13"/>
        <v>355</v>
      </c>
      <c r="G35" s="42">
        <f t="shared" si="13"/>
        <v>355</v>
      </c>
      <c r="H35" s="42">
        <f t="shared" ref="H35:I35" si="14">SUM(H36:H38)</f>
        <v>355</v>
      </c>
      <c r="I35" s="42">
        <f t="shared" si="14"/>
        <v>355</v>
      </c>
      <c r="J35" s="42">
        <f t="shared" ref="J35" si="15">SUM(J36:J38)</f>
        <v>355</v>
      </c>
      <c r="K35" s="222">
        <f t="shared" ref="K35:L35" si="16">SUM(K36:K38)</f>
        <v>0</v>
      </c>
      <c r="L35" s="42">
        <f t="shared" si="16"/>
        <v>355</v>
      </c>
    </row>
    <row r="36" spans="1:12" s="29" customFormat="1" x14ac:dyDescent="0.3">
      <c r="A36" s="34"/>
      <c r="B36" s="35" t="s">
        <v>94</v>
      </c>
      <c r="C36" s="39">
        <v>25</v>
      </c>
      <c r="D36" s="39">
        <v>25</v>
      </c>
      <c r="E36" s="39">
        <v>25</v>
      </c>
      <c r="F36" s="39">
        <v>25</v>
      </c>
      <c r="G36" s="39">
        <v>25</v>
      </c>
      <c r="H36" s="39">
        <v>25</v>
      </c>
      <c r="I36" s="39">
        <v>25</v>
      </c>
      <c r="J36" s="39">
        <v>25</v>
      </c>
      <c r="K36" s="220"/>
      <c r="L36" s="39">
        <v>25</v>
      </c>
    </row>
    <row r="37" spans="1:12" s="29" customFormat="1" x14ac:dyDescent="0.3">
      <c r="A37" s="34"/>
      <c r="B37" s="153" t="s">
        <v>221</v>
      </c>
      <c r="C37" s="39">
        <v>50</v>
      </c>
      <c r="D37" s="39">
        <v>50</v>
      </c>
      <c r="E37" s="39">
        <v>50</v>
      </c>
      <c r="F37" s="39">
        <v>50</v>
      </c>
      <c r="G37" s="39">
        <v>50</v>
      </c>
      <c r="H37" s="39">
        <v>50</v>
      </c>
      <c r="I37" s="39">
        <v>50</v>
      </c>
      <c r="J37" s="39">
        <v>50</v>
      </c>
      <c r="K37" s="220"/>
      <c r="L37" s="39">
        <v>50</v>
      </c>
    </row>
    <row r="38" spans="1:12" s="29" customFormat="1" x14ac:dyDescent="0.3">
      <c r="A38" s="34"/>
      <c r="B38" s="153" t="s">
        <v>281</v>
      </c>
      <c r="C38" s="39"/>
      <c r="D38" s="39">
        <v>280</v>
      </c>
      <c r="E38" s="39">
        <v>280</v>
      </c>
      <c r="F38" s="39">
        <v>280</v>
      </c>
      <c r="G38" s="39">
        <v>280</v>
      </c>
      <c r="H38" s="39">
        <v>280</v>
      </c>
      <c r="I38" s="39">
        <v>280</v>
      </c>
      <c r="J38" s="39">
        <v>280</v>
      </c>
      <c r="K38" s="220"/>
      <c r="L38" s="39">
        <v>280</v>
      </c>
    </row>
    <row r="39" spans="1:12" s="33" customFormat="1" x14ac:dyDescent="0.3">
      <c r="A39" s="53"/>
      <c r="B39" s="54"/>
      <c r="C39" s="50"/>
      <c r="D39" s="50"/>
      <c r="E39" s="50"/>
      <c r="F39" s="50"/>
      <c r="G39" s="50"/>
      <c r="H39" s="50"/>
      <c r="I39" s="50"/>
      <c r="J39" s="50"/>
      <c r="K39" s="225"/>
      <c r="L39" s="50"/>
    </row>
    <row r="40" spans="1:12" s="33" customFormat="1" x14ac:dyDescent="0.3">
      <c r="A40" s="30">
        <v>2292</v>
      </c>
      <c r="B40" s="31" t="s">
        <v>110</v>
      </c>
      <c r="C40" s="32">
        <f t="shared" ref="C40:L40" si="17">SUM(C41:C41)</f>
        <v>445</v>
      </c>
      <c r="D40" s="32">
        <f t="shared" si="17"/>
        <v>445</v>
      </c>
      <c r="E40" s="32">
        <f t="shared" si="17"/>
        <v>445</v>
      </c>
      <c r="F40" s="32">
        <f t="shared" si="17"/>
        <v>445</v>
      </c>
      <c r="G40" s="32">
        <f t="shared" si="17"/>
        <v>445</v>
      </c>
      <c r="H40" s="32">
        <f t="shared" si="17"/>
        <v>445</v>
      </c>
      <c r="I40" s="32">
        <f t="shared" si="17"/>
        <v>445</v>
      </c>
      <c r="J40" s="32">
        <f t="shared" si="17"/>
        <v>445</v>
      </c>
      <c r="K40" s="217">
        <f>SUM(K41:K41)</f>
        <v>0</v>
      </c>
      <c r="L40" s="32">
        <f t="shared" si="17"/>
        <v>445</v>
      </c>
    </row>
    <row r="41" spans="1:12" s="33" customFormat="1" x14ac:dyDescent="0.3">
      <c r="A41" s="52"/>
      <c r="B41" s="146" t="s">
        <v>222</v>
      </c>
      <c r="C41" s="39">
        <v>445</v>
      </c>
      <c r="D41" s="39">
        <v>445</v>
      </c>
      <c r="E41" s="39">
        <v>445</v>
      </c>
      <c r="F41" s="39">
        <v>445</v>
      </c>
      <c r="G41" s="39">
        <v>445</v>
      </c>
      <c r="H41" s="39">
        <v>445</v>
      </c>
      <c r="I41" s="39">
        <v>445</v>
      </c>
      <c r="J41" s="39">
        <v>445</v>
      </c>
      <c r="K41" s="220"/>
      <c r="L41" s="39">
        <v>445</v>
      </c>
    </row>
    <row r="42" spans="1:12" s="25" customFormat="1" x14ac:dyDescent="0.3">
      <c r="A42" s="18"/>
      <c r="B42" s="40"/>
      <c r="K42" s="219"/>
    </row>
    <row r="43" spans="1:12" s="55" customFormat="1" x14ac:dyDescent="0.3">
      <c r="A43" s="30">
        <v>2321</v>
      </c>
      <c r="B43" s="31" t="s">
        <v>47</v>
      </c>
      <c r="C43" s="42">
        <f t="shared" ref="C43:G43" si="18">SUM(C44:C49)</f>
        <v>3376</v>
      </c>
      <c r="D43" s="42">
        <f t="shared" si="18"/>
        <v>9626</v>
      </c>
      <c r="E43" s="42">
        <f t="shared" si="18"/>
        <v>9626</v>
      </c>
      <c r="F43" s="42">
        <f t="shared" si="18"/>
        <v>9626</v>
      </c>
      <c r="G43" s="42">
        <f t="shared" si="18"/>
        <v>9626</v>
      </c>
      <c r="H43" s="42">
        <f t="shared" ref="H43:I43" si="19">SUM(H44:H49)</f>
        <v>9626</v>
      </c>
      <c r="I43" s="42">
        <f t="shared" si="19"/>
        <v>9866</v>
      </c>
      <c r="J43" s="42">
        <f t="shared" ref="J43" si="20">SUM(J44:J49)</f>
        <v>9866</v>
      </c>
      <c r="K43" s="222">
        <f t="shared" ref="K43:L43" si="21">SUM(K44:K49)</f>
        <v>0</v>
      </c>
      <c r="L43" s="42">
        <f t="shared" si="21"/>
        <v>9866</v>
      </c>
    </row>
    <row r="44" spans="1:12" s="55" customFormat="1" ht="12" customHeight="1" x14ac:dyDescent="0.3">
      <c r="A44" s="52"/>
      <c r="B44" s="150" t="s">
        <v>223</v>
      </c>
      <c r="C44" s="39">
        <v>55</v>
      </c>
      <c r="D44" s="39">
        <v>55</v>
      </c>
      <c r="E44" s="39">
        <v>55</v>
      </c>
      <c r="F44" s="39">
        <v>55</v>
      </c>
      <c r="G44" s="39">
        <v>55</v>
      </c>
      <c r="H44" s="39">
        <v>55</v>
      </c>
      <c r="I44" s="39">
        <v>55</v>
      </c>
      <c r="J44" s="39">
        <v>55</v>
      </c>
      <c r="K44" s="220"/>
      <c r="L44" s="39">
        <v>55</v>
      </c>
    </row>
    <row r="45" spans="1:12" s="55" customFormat="1" x14ac:dyDescent="0.3">
      <c r="A45" s="52"/>
      <c r="B45" s="150" t="s">
        <v>224</v>
      </c>
      <c r="C45" s="39">
        <v>10</v>
      </c>
      <c r="D45" s="39">
        <v>10</v>
      </c>
      <c r="E45" s="39">
        <v>10</v>
      </c>
      <c r="F45" s="39">
        <v>10</v>
      </c>
      <c r="G45" s="39">
        <v>10</v>
      </c>
      <c r="H45" s="39">
        <v>10</v>
      </c>
      <c r="I45" s="39">
        <v>10</v>
      </c>
      <c r="J45" s="39">
        <v>10</v>
      </c>
      <c r="K45" s="220"/>
      <c r="L45" s="39">
        <v>10</v>
      </c>
    </row>
    <row r="46" spans="1:12" s="55" customFormat="1" x14ac:dyDescent="0.3">
      <c r="A46" s="52"/>
      <c r="B46" s="150" t="s">
        <v>225</v>
      </c>
      <c r="C46" s="39">
        <v>11</v>
      </c>
      <c r="D46" s="39">
        <v>11</v>
      </c>
      <c r="E46" s="39">
        <v>11</v>
      </c>
      <c r="F46" s="39">
        <v>11</v>
      </c>
      <c r="G46" s="39">
        <v>11</v>
      </c>
      <c r="H46" s="39">
        <v>11</v>
      </c>
      <c r="I46" s="39">
        <v>11</v>
      </c>
      <c r="J46" s="39">
        <v>11</v>
      </c>
      <c r="K46" s="220"/>
      <c r="L46" s="39">
        <v>11</v>
      </c>
    </row>
    <row r="47" spans="1:12" s="55" customFormat="1" x14ac:dyDescent="0.3">
      <c r="A47" s="52"/>
      <c r="B47" s="150" t="s">
        <v>226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220"/>
      <c r="L47" s="39">
        <v>0</v>
      </c>
    </row>
    <row r="48" spans="1:12" s="55" customFormat="1" x14ac:dyDescent="0.3">
      <c r="A48" s="52"/>
      <c r="B48" s="150" t="s">
        <v>227</v>
      </c>
      <c r="C48" s="39">
        <v>300</v>
      </c>
      <c r="D48" s="39">
        <v>300</v>
      </c>
      <c r="E48" s="39">
        <v>300</v>
      </c>
      <c r="F48" s="39">
        <v>300</v>
      </c>
      <c r="G48" s="39">
        <v>300</v>
      </c>
      <c r="H48" s="39">
        <v>300</v>
      </c>
      <c r="I48" s="39">
        <v>300</v>
      </c>
      <c r="J48" s="39">
        <v>300</v>
      </c>
      <c r="K48" s="220"/>
      <c r="L48" s="39">
        <v>300</v>
      </c>
    </row>
    <row r="49" spans="1:12" s="57" customFormat="1" x14ac:dyDescent="0.3">
      <c r="A49" s="52"/>
      <c r="B49" s="150" t="s">
        <v>275</v>
      </c>
      <c r="C49" s="39">
        <v>3000</v>
      </c>
      <c r="D49" s="39">
        <v>9250</v>
      </c>
      <c r="E49" s="39">
        <v>9250</v>
      </c>
      <c r="F49" s="39">
        <v>9250</v>
      </c>
      <c r="G49" s="39">
        <v>9250</v>
      </c>
      <c r="H49" s="39">
        <v>9250</v>
      </c>
      <c r="I49" s="39">
        <v>9490</v>
      </c>
      <c r="J49" s="39">
        <v>9490</v>
      </c>
      <c r="K49" s="220"/>
      <c r="L49" s="39">
        <f>I49+K49</f>
        <v>9490</v>
      </c>
    </row>
    <row r="50" spans="1:12" s="55" customFormat="1" x14ac:dyDescent="0.3">
      <c r="A50" s="53"/>
      <c r="B50" s="58"/>
      <c r="K50" s="226"/>
    </row>
    <row r="51" spans="1:12" s="25" customFormat="1" x14ac:dyDescent="0.3">
      <c r="A51" s="30">
        <v>2333</v>
      </c>
      <c r="B51" s="31" t="s">
        <v>48</v>
      </c>
      <c r="C51" s="32">
        <f t="shared" ref="C51:G51" si="22">SUM(C52:C54)</f>
        <v>130</v>
      </c>
      <c r="D51" s="32">
        <f t="shared" si="22"/>
        <v>130</v>
      </c>
      <c r="E51" s="32">
        <f t="shared" si="22"/>
        <v>130</v>
      </c>
      <c r="F51" s="32">
        <f t="shared" si="22"/>
        <v>130</v>
      </c>
      <c r="G51" s="32">
        <f t="shared" si="22"/>
        <v>130</v>
      </c>
      <c r="H51" s="32">
        <f t="shared" ref="H51:I51" si="23">SUM(H52:H54)</f>
        <v>130</v>
      </c>
      <c r="I51" s="32">
        <f t="shared" si="23"/>
        <v>130</v>
      </c>
      <c r="J51" s="32">
        <f t="shared" ref="J51" si="24">SUM(J52:J54)</f>
        <v>130</v>
      </c>
      <c r="K51" s="217">
        <f t="shared" ref="K51:L51" si="25">SUM(K52:K54)</f>
        <v>0</v>
      </c>
      <c r="L51" s="32">
        <f t="shared" si="25"/>
        <v>130</v>
      </c>
    </row>
    <row r="52" spans="1:12" s="25" customFormat="1" x14ac:dyDescent="0.3">
      <c r="A52" s="37"/>
      <c r="B52" s="10" t="s">
        <v>228</v>
      </c>
      <c r="C52" s="39">
        <v>25</v>
      </c>
      <c r="D52" s="39">
        <v>25</v>
      </c>
      <c r="E52" s="39">
        <v>25</v>
      </c>
      <c r="F52" s="39">
        <v>25</v>
      </c>
      <c r="G52" s="39">
        <v>25</v>
      </c>
      <c r="H52" s="39">
        <v>25</v>
      </c>
      <c r="I52" s="39">
        <v>25</v>
      </c>
      <c r="J52" s="39">
        <v>25</v>
      </c>
      <c r="K52" s="220"/>
      <c r="L52" s="39">
        <v>25</v>
      </c>
    </row>
    <row r="53" spans="1:12" s="25" customFormat="1" x14ac:dyDescent="0.3">
      <c r="A53" s="37"/>
      <c r="B53" s="10" t="s">
        <v>48</v>
      </c>
      <c r="C53" s="39">
        <v>90</v>
      </c>
      <c r="D53" s="39">
        <v>90</v>
      </c>
      <c r="E53" s="39">
        <v>90</v>
      </c>
      <c r="F53" s="39">
        <v>90</v>
      </c>
      <c r="G53" s="39">
        <v>90</v>
      </c>
      <c r="H53" s="39">
        <v>90</v>
      </c>
      <c r="I53" s="39">
        <v>90</v>
      </c>
      <c r="J53" s="39">
        <v>90</v>
      </c>
      <c r="K53" s="220"/>
      <c r="L53" s="39">
        <v>90</v>
      </c>
    </row>
    <row r="54" spans="1:12" s="25" customFormat="1" x14ac:dyDescent="0.3">
      <c r="A54" s="37"/>
      <c r="B54" s="10" t="s">
        <v>229</v>
      </c>
      <c r="C54" s="39">
        <v>15</v>
      </c>
      <c r="D54" s="39">
        <v>15</v>
      </c>
      <c r="E54" s="39">
        <v>15</v>
      </c>
      <c r="F54" s="39">
        <v>15</v>
      </c>
      <c r="G54" s="39">
        <v>15</v>
      </c>
      <c r="H54" s="39">
        <v>15</v>
      </c>
      <c r="I54" s="39">
        <v>15</v>
      </c>
      <c r="J54" s="39">
        <v>15</v>
      </c>
      <c r="K54" s="220"/>
      <c r="L54" s="39">
        <v>15</v>
      </c>
    </row>
    <row r="55" spans="1:12" s="25" customFormat="1" x14ac:dyDescent="0.3">
      <c r="A55" s="47"/>
      <c r="B55" s="48"/>
      <c r="K55" s="219"/>
    </row>
    <row r="56" spans="1:12" s="25" customFormat="1" x14ac:dyDescent="0.3">
      <c r="A56" s="30">
        <v>3111</v>
      </c>
      <c r="B56" s="31" t="s">
        <v>49</v>
      </c>
      <c r="C56" s="42">
        <f t="shared" ref="C56:G56" si="26">SUM(C57:C65)</f>
        <v>2122</v>
      </c>
      <c r="D56" s="42">
        <f t="shared" si="26"/>
        <v>3009</v>
      </c>
      <c r="E56" s="42">
        <f t="shared" si="26"/>
        <v>3009</v>
      </c>
      <c r="F56" s="42">
        <f t="shared" si="26"/>
        <v>3009</v>
      </c>
      <c r="G56" s="42">
        <f t="shared" si="26"/>
        <v>3009</v>
      </c>
      <c r="H56" s="42">
        <f t="shared" ref="H56:I56" si="27">SUM(H57:H65)</f>
        <v>3153</v>
      </c>
      <c r="I56" s="42">
        <f t="shared" si="27"/>
        <v>3153</v>
      </c>
      <c r="J56" s="42">
        <f t="shared" ref="J56" si="28">SUM(J57:J65)</f>
        <v>3153</v>
      </c>
      <c r="K56" s="222">
        <f t="shared" ref="K56:L56" si="29">SUM(K57:K65)</f>
        <v>0</v>
      </c>
      <c r="L56" s="42">
        <f t="shared" si="29"/>
        <v>3153</v>
      </c>
    </row>
    <row r="57" spans="1:12" s="25" customFormat="1" x14ac:dyDescent="0.3">
      <c r="A57" s="37"/>
      <c r="B57" s="38" t="s">
        <v>82</v>
      </c>
      <c r="C57" s="36">
        <v>1311</v>
      </c>
      <c r="D57" s="36">
        <v>1311</v>
      </c>
      <c r="E57" s="36">
        <v>1311</v>
      </c>
      <c r="F57" s="36">
        <v>1311</v>
      </c>
      <c r="G57" s="36">
        <v>1311</v>
      </c>
      <c r="H57" s="36">
        <v>1311</v>
      </c>
      <c r="I57" s="36">
        <v>1311</v>
      </c>
      <c r="J57" s="36">
        <v>1311</v>
      </c>
      <c r="K57" s="218"/>
      <c r="L57" s="36">
        <v>1311</v>
      </c>
    </row>
    <row r="58" spans="1:12" s="25" customFormat="1" x14ac:dyDescent="0.3">
      <c r="A58" s="37"/>
      <c r="B58" s="10" t="s">
        <v>284</v>
      </c>
      <c r="C58" s="36"/>
      <c r="D58" s="36">
        <v>164</v>
      </c>
      <c r="E58" s="36">
        <v>164</v>
      </c>
      <c r="F58" s="36">
        <v>164</v>
      </c>
      <c r="G58" s="36">
        <v>164</v>
      </c>
      <c r="H58" s="36">
        <v>164</v>
      </c>
      <c r="I58" s="36">
        <v>164</v>
      </c>
      <c r="J58" s="36">
        <v>164</v>
      </c>
      <c r="K58" s="218"/>
      <c r="L58" s="36">
        <v>164</v>
      </c>
    </row>
    <row r="59" spans="1:12" s="25" customFormat="1" x14ac:dyDescent="0.3">
      <c r="A59" s="37"/>
      <c r="B59" s="38" t="s">
        <v>270</v>
      </c>
      <c r="C59" s="36"/>
      <c r="D59" s="36">
        <v>181</v>
      </c>
      <c r="E59" s="36">
        <f>SUM(D59:D59)</f>
        <v>181</v>
      </c>
      <c r="F59" s="36">
        <v>181</v>
      </c>
      <c r="G59" s="36">
        <v>181</v>
      </c>
      <c r="H59" s="36">
        <v>181</v>
      </c>
      <c r="I59" s="36">
        <v>181</v>
      </c>
      <c r="J59" s="36">
        <v>181</v>
      </c>
      <c r="K59" s="218"/>
      <c r="L59" s="36">
        <v>181</v>
      </c>
    </row>
    <row r="60" spans="1:12" s="25" customFormat="1" x14ac:dyDescent="0.3">
      <c r="A60" s="37"/>
      <c r="B60" s="38" t="s">
        <v>35</v>
      </c>
      <c r="C60" s="36">
        <v>811</v>
      </c>
      <c r="D60" s="36">
        <v>811</v>
      </c>
      <c r="E60" s="36">
        <v>811</v>
      </c>
      <c r="F60" s="36">
        <v>811</v>
      </c>
      <c r="G60" s="36">
        <v>811</v>
      </c>
      <c r="H60" s="36">
        <v>811</v>
      </c>
      <c r="I60" s="36">
        <v>811</v>
      </c>
      <c r="J60" s="36">
        <v>811</v>
      </c>
      <c r="K60" s="218"/>
      <c r="L60" s="36">
        <v>811</v>
      </c>
    </row>
    <row r="61" spans="1:12" s="25" customFormat="1" x14ac:dyDescent="0.3">
      <c r="A61" s="37"/>
      <c r="B61" s="10" t="s">
        <v>358</v>
      </c>
      <c r="C61" s="36"/>
      <c r="D61" s="36"/>
      <c r="E61" s="36"/>
      <c r="F61" s="36"/>
      <c r="G61" s="36"/>
      <c r="H61" s="36">
        <v>144</v>
      </c>
      <c r="I61" s="36">
        <v>144</v>
      </c>
      <c r="J61" s="36">
        <v>144</v>
      </c>
      <c r="K61" s="218"/>
      <c r="L61" s="36">
        <v>144</v>
      </c>
    </row>
    <row r="62" spans="1:12" s="25" customFormat="1" x14ac:dyDescent="0.3">
      <c r="A62" s="37"/>
      <c r="B62" s="10" t="s">
        <v>251</v>
      </c>
      <c r="C62" s="36"/>
      <c r="D62" s="36">
        <v>128</v>
      </c>
      <c r="E62" s="36">
        <v>128</v>
      </c>
      <c r="F62" s="36">
        <v>128</v>
      </c>
      <c r="G62" s="36">
        <v>128</v>
      </c>
      <c r="H62" s="36">
        <v>128</v>
      </c>
      <c r="I62" s="36">
        <v>128</v>
      </c>
      <c r="J62" s="36">
        <v>128</v>
      </c>
      <c r="K62" s="218"/>
      <c r="L62" s="36">
        <v>128</v>
      </c>
    </row>
    <row r="63" spans="1:12" s="25" customFormat="1" x14ac:dyDescent="0.3">
      <c r="A63" s="37"/>
      <c r="B63" s="10" t="s">
        <v>247</v>
      </c>
      <c r="C63" s="36"/>
      <c r="D63" s="36">
        <v>167</v>
      </c>
      <c r="E63" s="36">
        <v>167</v>
      </c>
      <c r="F63" s="36">
        <v>167</v>
      </c>
      <c r="G63" s="36">
        <v>167</v>
      </c>
      <c r="H63" s="36">
        <v>167</v>
      </c>
      <c r="I63" s="36">
        <v>167</v>
      </c>
      <c r="J63" s="36">
        <v>167</v>
      </c>
      <c r="K63" s="218"/>
      <c r="L63" s="36">
        <v>167</v>
      </c>
    </row>
    <row r="64" spans="1:12" s="25" customFormat="1" x14ac:dyDescent="0.3">
      <c r="A64" s="37"/>
      <c r="B64" s="10" t="s">
        <v>243</v>
      </c>
      <c r="C64" s="36"/>
      <c r="D64" s="36">
        <v>102</v>
      </c>
      <c r="E64" s="36">
        <v>102</v>
      </c>
      <c r="F64" s="36">
        <v>102</v>
      </c>
      <c r="G64" s="36">
        <v>102</v>
      </c>
      <c r="H64" s="36">
        <v>102</v>
      </c>
      <c r="I64" s="36">
        <v>102</v>
      </c>
      <c r="J64" s="36">
        <v>102</v>
      </c>
      <c r="K64" s="218"/>
      <c r="L64" s="36">
        <v>102</v>
      </c>
    </row>
    <row r="65" spans="1:12" s="25" customFormat="1" x14ac:dyDescent="0.3">
      <c r="A65" s="37"/>
      <c r="B65" s="10" t="s">
        <v>252</v>
      </c>
      <c r="C65" s="36"/>
      <c r="D65" s="36">
        <v>145</v>
      </c>
      <c r="E65" s="36">
        <v>145</v>
      </c>
      <c r="F65" s="36">
        <v>145</v>
      </c>
      <c r="G65" s="36">
        <v>145</v>
      </c>
      <c r="H65" s="36">
        <v>145</v>
      </c>
      <c r="I65" s="36">
        <v>145</v>
      </c>
      <c r="J65" s="36">
        <v>145</v>
      </c>
      <c r="K65" s="218"/>
      <c r="L65" s="36">
        <v>145</v>
      </c>
    </row>
    <row r="66" spans="1:12" s="25" customFormat="1" x14ac:dyDescent="0.3">
      <c r="A66" s="47"/>
      <c r="B66" s="48"/>
      <c r="K66" s="219"/>
    </row>
    <row r="67" spans="1:12" s="25" customFormat="1" x14ac:dyDescent="0.3">
      <c r="A67" s="30">
        <v>3113</v>
      </c>
      <c r="B67" s="31" t="s">
        <v>50</v>
      </c>
      <c r="C67" s="42">
        <f t="shared" ref="C67:G67" si="30">SUM(C68:C78)</f>
        <v>22257</v>
      </c>
      <c r="D67" s="42">
        <f t="shared" si="30"/>
        <v>22600</v>
      </c>
      <c r="E67" s="42">
        <f t="shared" si="30"/>
        <v>22600</v>
      </c>
      <c r="F67" s="42">
        <f t="shared" si="30"/>
        <v>25586</v>
      </c>
      <c r="G67" s="42">
        <f t="shared" si="30"/>
        <v>25586</v>
      </c>
      <c r="H67" s="42">
        <f>SUM(H68:H78)</f>
        <v>25559</v>
      </c>
      <c r="I67" s="42">
        <f>SUM(I68:I78)</f>
        <v>25559</v>
      </c>
      <c r="J67" s="42">
        <f>SUM(J68:J78)</f>
        <v>25559</v>
      </c>
      <c r="K67" s="222">
        <f>SUM(K68:K78)</f>
        <v>-1050</v>
      </c>
      <c r="L67" s="42">
        <f>SUM(L68:L78)</f>
        <v>24509</v>
      </c>
    </row>
    <row r="68" spans="1:12" s="25" customFormat="1" x14ac:dyDescent="0.3">
      <c r="A68" s="37"/>
      <c r="B68" s="38" t="s">
        <v>36</v>
      </c>
      <c r="C68" s="36">
        <v>3273</v>
      </c>
      <c r="D68" s="36">
        <v>3273</v>
      </c>
      <c r="E68" s="36">
        <v>3273</v>
      </c>
      <c r="F68" s="36">
        <v>3273</v>
      </c>
      <c r="G68" s="36">
        <v>3273</v>
      </c>
      <c r="H68" s="36">
        <v>3273</v>
      </c>
      <c r="I68" s="36">
        <v>3273</v>
      </c>
      <c r="J68" s="36">
        <v>3273</v>
      </c>
      <c r="K68" s="218"/>
      <c r="L68" s="36">
        <v>3273</v>
      </c>
    </row>
    <row r="69" spans="1:12" s="25" customFormat="1" ht="12.75" customHeight="1" x14ac:dyDescent="0.3">
      <c r="A69" s="37"/>
      <c r="B69" s="38" t="s">
        <v>111</v>
      </c>
      <c r="C69" s="36">
        <v>3886</v>
      </c>
      <c r="D69" s="36">
        <v>3886</v>
      </c>
      <c r="E69" s="36">
        <v>3886</v>
      </c>
      <c r="F69" s="36">
        <v>3886</v>
      </c>
      <c r="G69" s="36">
        <v>3886</v>
      </c>
      <c r="H69" s="36">
        <v>3886</v>
      </c>
      <c r="I69" s="36">
        <v>3886</v>
      </c>
      <c r="J69" s="36">
        <v>3886</v>
      </c>
      <c r="K69" s="218"/>
      <c r="L69" s="36">
        <v>3886</v>
      </c>
    </row>
    <row r="70" spans="1:12" s="25" customFormat="1" x14ac:dyDescent="0.3">
      <c r="A70" s="37"/>
      <c r="B70" s="10" t="s">
        <v>130</v>
      </c>
      <c r="C70" s="36">
        <v>14</v>
      </c>
      <c r="D70" s="36">
        <v>12</v>
      </c>
      <c r="E70" s="36">
        <v>12</v>
      </c>
      <c r="F70" s="36">
        <v>12</v>
      </c>
      <c r="G70" s="36">
        <v>12</v>
      </c>
      <c r="H70" s="36">
        <v>12</v>
      </c>
      <c r="I70" s="36">
        <v>12</v>
      </c>
      <c r="J70" s="36">
        <v>12</v>
      </c>
      <c r="K70" s="218"/>
      <c r="L70" s="36">
        <v>12</v>
      </c>
    </row>
    <row r="71" spans="1:12" s="25" customFormat="1" ht="26.25" customHeight="1" x14ac:dyDescent="0.3">
      <c r="A71" s="37"/>
      <c r="B71" s="17" t="s">
        <v>131</v>
      </c>
      <c r="C71" s="36">
        <v>4</v>
      </c>
      <c r="D71" s="36">
        <v>6</v>
      </c>
      <c r="E71" s="36">
        <v>6</v>
      </c>
      <c r="F71" s="36">
        <v>6</v>
      </c>
      <c r="G71" s="36">
        <v>6</v>
      </c>
      <c r="H71" s="36">
        <v>6</v>
      </c>
      <c r="I71" s="36">
        <v>6</v>
      </c>
      <c r="J71" s="36">
        <v>6</v>
      </c>
      <c r="K71" s="218"/>
      <c r="L71" s="36">
        <v>6</v>
      </c>
    </row>
    <row r="72" spans="1:12" s="25" customFormat="1" ht="15" customHeight="1" x14ac:dyDescent="0.3">
      <c r="A72" s="37"/>
      <c r="B72" s="17" t="s">
        <v>335</v>
      </c>
      <c r="C72" s="36"/>
      <c r="D72" s="36"/>
      <c r="E72" s="36"/>
      <c r="F72" s="36">
        <v>66</v>
      </c>
      <c r="G72" s="36">
        <v>66</v>
      </c>
      <c r="H72" s="36">
        <v>66</v>
      </c>
      <c r="I72" s="36">
        <v>66</v>
      </c>
      <c r="J72" s="36">
        <v>66</v>
      </c>
      <c r="K72" s="218"/>
      <c r="L72" s="36">
        <v>66</v>
      </c>
    </row>
    <row r="73" spans="1:12" s="25" customFormat="1" ht="12.75" customHeight="1" x14ac:dyDescent="0.3">
      <c r="A73" s="37"/>
      <c r="B73" s="17" t="s">
        <v>248</v>
      </c>
      <c r="C73" s="36"/>
      <c r="D73" s="36">
        <v>198</v>
      </c>
      <c r="E73" s="36">
        <v>198</v>
      </c>
      <c r="F73" s="36">
        <v>198</v>
      </c>
      <c r="G73" s="36">
        <v>198</v>
      </c>
      <c r="H73" s="36">
        <v>0</v>
      </c>
      <c r="I73" s="36">
        <v>0</v>
      </c>
      <c r="J73" s="36">
        <v>0</v>
      </c>
      <c r="K73" s="218"/>
      <c r="L73" s="36">
        <v>0</v>
      </c>
    </row>
    <row r="74" spans="1:12" s="25" customFormat="1" ht="12.75" customHeight="1" x14ac:dyDescent="0.3">
      <c r="A74" s="37"/>
      <c r="B74" s="17" t="s">
        <v>249</v>
      </c>
      <c r="C74" s="36"/>
      <c r="D74" s="36">
        <v>145</v>
      </c>
      <c r="E74" s="36">
        <v>145</v>
      </c>
      <c r="F74" s="36">
        <v>145</v>
      </c>
      <c r="G74" s="36">
        <v>145</v>
      </c>
      <c r="H74" s="36">
        <v>0</v>
      </c>
      <c r="I74" s="36">
        <v>0</v>
      </c>
      <c r="J74" s="36">
        <v>0</v>
      </c>
      <c r="K74" s="218"/>
      <c r="L74" s="36">
        <v>0</v>
      </c>
    </row>
    <row r="75" spans="1:12" s="5" customFormat="1" ht="12.75" customHeight="1" x14ac:dyDescent="0.3">
      <c r="A75" s="9"/>
      <c r="B75" s="17" t="s">
        <v>126</v>
      </c>
      <c r="C75" s="172">
        <v>5000</v>
      </c>
      <c r="D75" s="172">
        <v>5000</v>
      </c>
      <c r="E75" s="172">
        <v>5000</v>
      </c>
      <c r="F75" s="172">
        <v>5000</v>
      </c>
      <c r="G75" s="172">
        <v>5000</v>
      </c>
      <c r="H75" s="172">
        <v>4198</v>
      </c>
      <c r="I75" s="172">
        <v>4198</v>
      </c>
      <c r="J75" s="172">
        <v>4198</v>
      </c>
      <c r="K75" s="218"/>
      <c r="L75" s="172">
        <v>4198</v>
      </c>
    </row>
    <row r="76" spans="1:12" s="5" customFormat="1" ht="12.75" customHeight="1" x14ac:dyDescent="0.3">
      <c r="A76" s="9"/>
      <c r="B76" s="17" t="s">
        <v>127</v>
      </c>
      <c r="C76" s="172">
        <v>4500</v>
      </c>
      <c r="D76" s="172">
        <v>4500</v>
      </c>
      <c r="E76" s="172">
        <v>4500</v>
      </c>
      <c r="F76" s="172">
        <v>7130</v>
      </c>
      <c r="G76" s="172">
        <v>7130</v>
      </c>
      <c r="H76" s="172">
        <v>7755</v>
      </c>
      <c r="I76" s="172">
        <v>7755</v>
      </c>
      <c r="J76" s="172">
        <v>7755</v>
      </c>
      <c r="K76" s="218"/>
      <c r="L76" s="172">
        <v>7755</v>
      </c>
    </row>
    <row r="77" spans="1:12" s="5" customFormat="1" ht="12.75" customHeight="1" x14ac:dyDescent="0.3">
      <c r="A77" s="9"/>
      <c r="B77" s="17" t="s">
        <v>129</v>
      </c>
      <c r="C77" s="172">
        <v>5500</v>
      </c>
      <c r="D77" s="172">
        <v>5500</v>
      </c>
      <c r="E77" s="172">
        <v>5500</v>
      </c>
      <c r="F77" s="172">
        <v>5500</v>
      </c>
      <c r="G77" s="172">
        <v>5500</v>
      </c>
      <c r="H77" s="172">
        <v>5993</v>
      </c>
      <c r="I77" s="172">
        <v>5993</v>
      </c>
      <c r="J77" s="172">
        <v>5993</v>
      </c>
      <c r="K77" s="218">
        <v>-1050</v>
      </c>
      <c r="L77" s="172">
        <v>4943</v>
      </c>
    </row>
    <row r="78" spans="1:12" s="25" customFormat="1" ht="12.75" customHeight="1" x14ac:dyDescent="0.3">
      <c r="A78" s="37"/>
      <c r="B78" s="61" t="s">
        <v>113</v>
      </c>
      <c r="C78" s="36">
        <v>80</v>
      </c>
      <c r="D78" s="36">
        <v>80</v>
      </c>
      <c r="E78" s="36">
        <v>80</v>
      </c>
      <c r="F78" s="36">
        <v>370</v>
      </c>
      <c r="G78" s="36">
        <v>370</v>
      </c>
      <c r="H78" s="36">
        <v>370</v>
      </c>
      <c r="I78" s="36">
        <v>370</v>
      </c>
      <c r="J78" s="36">
        <v>370</v>
      </c>
      <c r="K78" s="218"/>
      <c r="L78" s="36">
        <v>370</v>
      </c>
    </row>
    <row r="79" spans="1:12" s="25" customFormat="1" x14ac:dyDescent="0.3">
      <c r="A79" s="47"/>
      <c r="B79" s="48"/>
      <c r="K79" s="219"/>
    </row>
    <row r="80" spans="1:12" s="25" customFormat="1" x14ac:dyDescent="0.3">
      <c r="A80" s="30">
        <v>3141</v>
      </c>
      <c r="B80" s="31" t="s">
        <v>51</v>
      </c>
      <c r="C80" s="32">
        <f t="shared" ref="C80:L80" si="31">SUM(C81)</f>
        <v>450</v>
      </c>
      <c r="D80" s="32">
        <f t="shared" si="31"/>
        <v>450</v>
      </c>
      <c r="E80" s="32">
        <f t="shared" si="31"/>
        <v>450</v>
      </c>
      <c r="F80" s="32">
        <f t="shared" si="31"/>
        <v>450</v>
      </c>
      <c r="G80" s="32">
        <f t="shared" si="31"/>
        <v>450</v>
      </c>
      <c r="H80" s="32">
        <f t="shared" si="31"/>
        <v>450</v>
      </c>
      <c r="I80" s="32">
        <f t="shared" si="31"/>
        <v>450</v>
      </c>
      <c r="J80" s="32">
        <f t="shared" si="31"/>
        <v>450</v>
      </c>
      <c r="K80" s="217">
        <f>SUM(K81)</f>
        <v>0</v>
      </c>
      <c r="L80" s="32">
        <f t="shared" si="31"/>
        <v>450</v>
      </c>
    </row>
    <row r="81" spans="1:12" s="25" customFormat="1" x14ac:dyDescent="0.3">
      <c r="A81" s="63"/>
      <c r="B81" s="38" t="s">
        <v>7</v>
      </c>
      <c r="C81" s="39">
        <v>450</v>
      </c>
      <c r="D81" s="39">
        <v>450</v>
      </c>
      <c r="E81" s="39">
        <v>450</v>
      </c>
      <c r="F81" s="39">
        <v>450</v>
      </c>
      <c r="G81" s="39">
        <v>450</v>
      </c>
      <c r="H81" s="39">
        <v>450</v>
      </c>
      <c r="I81" s="39">
        <v>450</v>
      </c>
      <c r="J81" s="39">
        <v>450</v>
      </c>
      <c r="K81" s="220"/>
      <c r="L81" s="39">
        <v>450</v>
      </c>
    </row>
    <row r="82" spans="1:12" s="25" customFormat="1" x14ac:dyDescent="0.3">
      <c r="A82" s="64"/>
      <c r="B82" s="48"/>
      <c r="K82" s="219"/>
    </row>
    <row r="83" spans="1:12" s="25" customFormat="1" x14ac:dyDescent="0.3">
      <c r="A83" s="30">
        <v>3314</v>
      </c>
      <c r="B83" s="31" t="s">
        <v>17</v>
      </c>
      <c r="C83" s="32">
        <f>SUM(C84:C87)</f>
        <v>1937</v>
      </c>
      <c r="D83" s="32">
        <f>SUM(D84:D87)</f>
        <v>2065.5</v>
      </c>
      <c r="E83" s="32">
        <f t="shared" ref="E83:I83" si="32">SUM(E84:E89)</f>
        <v>2065.5</v>
      </c>
      <c r="F83" s="32">
        <f t="shared" si="32"/>
        <v>2195.5</v>
      </c>
      <c r="G83" s="32">
        <f t="shared" si="32"/>
        <v>2195.5</v>
      </c>
      <c r="H83" s="32">
        <f t="shared" si="32"/>
        <v>2195.5</v>
      </c>
      <c r="I83" s="32">
        <f t="shared" si="32"/>
        <v>2195.5</v>
      </c>
      <c r="J83" s="32">
        <f t="shared" ref="J83" si="33">SUM(J84:J89)</f>
        <v>2195.5</v>
      </c>
      <c r="K83" s="217">
        <f t="shared" ref="K83:L83" si="34">SUM(K84:K89)</f>
        <v>0</v>
      </c>
      <c r="L83" s="32">
        <f t="shared" si="34"/>
        <v>2195.5</v>
      </c>
    </row>
    <row r="84" spans="1:12" s="25" customFormat="1" x14ac:dyDescent="0.3">
      <c r="A84" s="37"/>
      <c r="B84" s="10" t="s">
        <v>230</v>
      </c>
      <c r="C84" s="39">
        <v>950</v>
      </c>
      <c r="D84" s="39">
        <v>1023</v>
      </c>
      <c r="E84" s="39">
        <v>1023</v>
      </c>
      <c r="F84" s="39">
        <v>1023</v>
      </c>
      <c r="G84" s="39">
        <v>1023</v>
      </c>
      <c r="H84" s="39">
        <v>1023</v>
      </c>
      <c r="I84" s="39">
        <v>1041</v>
      </c>
      <c r="J84" s="39">
        <v>1041</v>
      </c>
      <c r="K84" s="220"/>
      <c r="L84" s="39">
        <v>1041</v>
      </c>
    </row>
    <row r="85" spans="1:12" s="25" customFormat="1" x14ac:dyDescent="0.3">
      <c r="A85" s="37"/>
      <c r="B85" s="10" t="s">
        <v>181</v>
      </c>
      <c r="C85" s="39">
        <v>324</v>
      </c>
      <c r="D85" s="39">
        <v>349</v>
      </c>
      <c r="E85" s="39">
        <v>349</v>
      </c>
      <c r="F85" s="39">
        <v>349</v>
      </c>
      <c r="G85" s="39">
        <v>349</v>
      </c>
      <c r="H85" s="39">
        <v>349</v>
      </c>
      <c r="I85" s="39">
        <v>358.5</v>
      </c>
      <c r="J85" s="39">
        <v>358.5</v>
      </c>
      <c r="K85" s="220"/>
      <c r="L85" s="39">
        <v>358.5</v>
      </c>
    </row>
    <row r="86" spans="1:12" s="25" customFormat="1" x14ac:dyDescent="0.3">
      <c r="A86" s="37"/>
      <c r="B86" s="10" t="s">
        <v>231</v>
      </c>
      <c r="C86" s="39">
        <v>19</v>
      </c>
      <c r="D86" s="39">
        <v>20.5</v>
      </c>
      <c r="E86" s="39">
        <v>20.5</v>
      </c>
      <c r="F86" s="39">
        <v>20.5</v>
      </c>
      <c r="G86" s="39">
        <v>20.5</v>
      </c>
      <c r="H86" s="39">
        <v>20.5</v>
      </c>
      <c r="I86" s="39">
        <v>20.5</v>
      </c>
      <c r="J86" s="39">
        <v>20.5</v>
      </c>
      <c r="K86" s="220"/>
      <c r="L86" s="39">
        <v>20.5</v>
      </c>
    </row>
    <row r="87" spans="1:12" s="25" customFormat="1" x14ac:dyDescent="0.3">
      <c r="A87" s="37"/>
      <c r="B87" s="10" t="s">
        <v>183</v>
      </c>
      <c r="C87" s="39">
        <v>644</v>
      </c>
      <c r="D87" s="39">
        <v>673</v>
      </c>
      <c r="E87" s="39">
        <v>673</v>
      </c>
      <c r="F87" s="39">
        <v>690</v>
      </c>
      <c r="G87" s="39">
        <v>690</v>
      </c>
      <c r="H87" s="39">
        <v>690</v>
      </c>
      <c r="I87" s="39">
        <v>662.5</v>
      </c>
      <c r="J87" s="39">
        <v>662.5</v>
      </c>
      <c r="K87" s="220"/>
      <c r="L87" s="39">
        <v>662.5</v>
      </c>
    </row>
    <row r="88" spans="1:12" s="25" customFormat="1" x14ac:dyDescent="0.3">
      <c r="A88" s="37"/>
      <c r="B88" s="10" t="s">
        <v>338</v>
      </c>
      <c r="C88" s="39"/>
      <c r="D88" s="39"/>
      <c r="E88" s="39"/>
      <c r="F88" s="39">
        <v>20</v>
      </c>
      <c r="G88" s="39">
        <v>20</v>
      </c>
      <c r="H88" s="39">
        <v>20</v>
      </c>
      <c r="I88" s="39">
        <v>20</v>
      </c>
      <c r="J88" s="39">
        <v>20</v>
      </c>
      <c r="K88" s="220"/>
      <c r="L88" s="39">
        <v>20</v>
      </c>
    </row>
    <row r="89" spans="1:12" s="25" customFormat="1" ht="41.4" x14ac:dyDescent="0.3">
      <c r="A89" s="37"/>
      <c r="B89" s="10" t="s">
        <v>339</v>
      </c>
      <c r="C89" s="39"/>
      <c r="D89" s="39"/>
      <c r="E89" s="39"/>
      <c r="F89" s="39">
        <v>93</v>
      </c>
      <c r="G89" s="39">
        <v>93</v>
      </c>
      <c r="H89" s="39">
        <v>93</v>
      </c>
      <c r="I89" s="39">
        <v>93</v>
      </c>
      <c r="J89" s="39">
        <v>93</v>
      </c>
      <c r="K89" s="220"/>
      <c r="L89" s="39">
        <v>93</v>
      </c>
    </row>
    <row r="90" spans="1:12" s="25" customFormat="1" x14ac:dyDescent="0.3">
      <c r="A90" s="47"/>
      <c r="B90" s="48"/>
      <c r="K90" s="219"/>
    </row>
    <row r="91" spans="1:12" s="25" customFormat="1" x14ac:dyDescent="0.3">
      <c r="A91" s="30">
        <v>3315</v>
      </c>
      <c r="B91" s="31" t="s">
        <v>80</v>
      </c>
      <c r="C91" s="32">
        <f t="shared" ref="C91:H91" si="35">SUM(C92:C93)</f>
        <v>200</v>
      </c>
      <c r="D91" s="32">
        <f t="shared" si="35"/>
        <v>200</v>
      </c>
      <c r="E91" s="32">
        <f t="shared" si="35"/>
        <v>200</v>
      </c>
      <c r="F91" s="32">
        <f t="shared" si="35"/>
        <v>200</v>
      </c>
      <c r="G91" s="32">
        <f t="shared" si="35"/>
        <v>200</v>
      </c>
      <c r="H91" s="32">
        <f t="shared" si="35"/>
        <v>200</v>
      </c>
      <c r="I91" s="32">
        <f t="shared" ref="I91:L91" si="36">SUM(I92:I93)</f>
        <v>200</v>
      </c>
      <c r="J91" s="32">
        <f t="shared" ref="J91" si="37">SUM(J92:J93)</f>
        <v>200</v>
      </c>
      <c r="K91" s="217">
        <f>SUM(K92:K93)</f>
        <v>0</v>
      </c>
      <c r="L91" s="32">
        <f t="shared" si="36"/>
        <v>200</v>
      </c>
    </row>
    <row r="92" spans="1:12" s="25" customFormat="1" ht="27.6" x14ac:dyDescent="0.3">
      <c r="A92" s="37"/>
      <c r="B92" s="10" t="s">
        <v>132</v>
      </c>
      <c r="C92" s="36">
        <v>129</v>
      </c>
      <c r="D92" s="36">
        <v>129</v>
      </c>
      <c r="E92" s="36">
        <v>129</v>
      </c>
      <c r="F92" s="36">
        <v>129</v>
      </c>
      <c r="G92" s="36">
        <v>129</v>
      </c>
      <c r="H92" s="36">
        <v>129</v>
      </c>
      <c r="I92" s="36">
        <v>129</v>
      </c>
      <c r="J92" s="36">
        <v>129</v>
      </c>
      <c r="K92" s="218"/>
      <c r="L92" s="36">
        <v>129</v>
      </c>
    </row>
    <row r="93" spans="1:12" s="25" customFormat="1" x14ac:dyDescent="0.3">
      <c r="A93" s="37"/>
      <c r="B93" s="38" t="s">
        <v>101</v>
      </c>
      <c r="C93" s="36">
        <v>71</v>
      </c>
      <c r="D93" s="36">
        <v>71</v>
      </c>
      <c r="E93" s="36">
        <v>71</v>
      </c>
      <c r="F93" s="36">
        <v>71</v>
      </c>
      <c r="G93" s="36">
        <v>71</v>
      </c>
      <c r="H93" s="36">
        <v>71</v>
      </c>
      <c r="I93" s="36">
        <v>71</v>
      </c>
      <c r="J93" s="36">
        <v>71</v>
      </c>
      <c r="K93" s="218"/>
      <c r="L93" s="36">
        <v>71</v>
      </c>
    </row>
    <row r="94" spans="1:12" s="25" customFormat="1" x14ac:dyDescent="0.3">
      <c r="A94" s="47"/>
      <c r="B94" s="48"/>
      <c r="K94" s="219"/>
    </row>
    <row r="95" spans="1:12" s="55" customFormat="1" x14ac:dyDescent="0.3">
      <c r="A95" s="30">
        <v>3319</v>
      </c>
      <c r="B95" s="31" t="s">
        <v>18</v>
      </c>
      <c r="C95" s="32">
        <f t="shared" ref="C95:G95" si="38">SUM(C96:C102)</f>
        <v>3729</v>
      </c>
      <c r="D95" s="32">
        <f t="shared" si="38"/>
        <v>3831</v>
      </c>
      <c r="E95" s="32">
        <f t="shared" si="38"/>
        <v>3831</v>
      </c>
      <c r="F95" s="32">
        <f t="shared" si="38"/>
        <v>3914.5</v>
      </c>
      <c r="G95" s="32">
        <f t="shared" si="38"/>
        <v>3914.5</v>
      </c>
      <c r="H95" s="32">
        <f t="shared" ref="H95:I95" si="39">SUM(H96:H102)</f>
        <v>3924.5</v>
      </c>
      <c r="I95" s="32">
        <f t="shared" si="39"/>
        <v>3964.5</v>
      </c>
      <c r="J95" s="32">
        <f t="shared" ref="J95" si="40">SUM(J96:J102)</f>
        <v>3964.5</v>
      </c>
      <c r="K95" s="217">
        <f t="shared" ref="K95:L95" si="41">SUM(K96:K102)</f>
        <v>0</v>
      </c>
      <c r="L95" s="32">
        <f t="shared" si="41"/>
        <v>3964.5</v>
      </c>
    </row>
    <row r="96" spans="1:12" s="25" customFormat="1" x14ac:dyDescent="0.3">
      <c r="A96" s="43"/>
      <c r="B96" s="10" t="s">
        <v>133</v>
      </c>
      <c r="C96" s="39">
        <v>1858</v>
      </c>
      <c r="D96" s="39">
        <v>1878</v>
      </c>
      <c r="E96" s="39">
        <v>1878</v>
      </c>
      <c r="F96" s="39">
        <v>1881.5</v>
      </c>
      <c r="G96" s="39">
        <v>1881.5</v>
      </c>
      <c r="H96" s="39">
        <v>1881.5</v>
      </c>
      <c r="I96" s="39">
        <v>1921.5</v>
      </c>
      <c r="J96" s="39">
        <v>1921.5</v>
      </c>
      <c r="K96" s="220"/>
      <c r="L96" s="39">
        <v>1921.5</v>
      </c>
    </row>
    <row r="97" spans="1:12" s="25" customFormat="1" x14ac:dyDescent="0.3">
      <c r="A97" s="43"/>
      <c r="B97" s="10" t="s">
        <v>341</v>
      </c>
      <c r="C97" s="39"/>
      <c r="D97" s="39"/>
      <c r="E97" s="39"/>
      <c r="F97" s="39">
        <v>80</v>
      </c>
      <c r="G97" s="39">
        <v>80</v>
      </c>
      <c r="H97" s="39">
        <v>80</v>
      </c>
      <c r="I97" s="39">
        <v>80</v>
      </c>
      <c r="J97" s="39">
        <v>80</v>
      </c>
      <c r="K97" s="220"/>
      <c r="L97" s="39">
        <v>80</v>
      </c>
    </row>
    <row r="98" spans="1:12" s="25" customFormat="1" ht="27.6" x14ac:dyDescent="0.3">
      <c r="A98" s="43"/>
      <c r="B98" s="10" t="s">
        <v>359</v>
      </c>
      <c r="C98" s="39"/>
      <c r="D98" s="39"/>
      <c r="E98" s="39"/>
      <c r="F98" s="39"/>
      <c r="G98" s="39"/>
      <c r="H98" s="39">
        <v>10</v>
      </c>
      <c r="I98" s="39">
        <v>10</v>
      </c>
      <c r="J98" s="39">
        <v>10</v>
      </c>
      <c r="K98" s="220"/>
      <c r="L98" s="39">
        <v>10</v>
      </c>
    </row>
    <row r="99" spans="1:12" s="25" customFormat="1" x14ac:dyDescent="0.3">
      <c r="A99" s="43"/>
      <c r="B99" s="38" t="s">
        <v>95</v>
      </c>
      <c r="C99" s="39">
        <v>1527</v>
      </c>
      <c r="D99" s="39">
        <v>1609</v>
      </c>
      <c r="E99" s="39">
        <v>1609</v>
      </c>
      <c r="F99" s="39">
        <v>1609</v>
      </c>
      <c r="G99" s="39">
        <v>1609</v>
      </c>
      <c r="H99" s="39">
        <v>1609</v>
      </c>
      <c r="I99" s="39">
        <v>1609</v>
      </c>
      <c r="J99" s="39">
        <v>1609</v>
      </c>
      <c r="K99" s="220"/>
      <c r="L99" s="39">
        <v>1609</v>
      </c>
    </row>
    <row r="100" spans="1:12" s="25" customFormat="1" x14ac:dyDescent="0.3">
      <c r="A100" s="43"/>
      <c r="B100" s="10" t="s">
        <v>134</v>
      </c>
      <c r="C100" s="39">
        <v>132</v>
      </c>
      <c r="D100" s="39">
        <v>132</v>
      </c>
      <c r="E100" s="39">
        <v>132</v>
      </c>
      <c r="F100" s="39">
        <v>132</v>
      </c>
      <c r="G100" s="39">
        <v>132</v>
      </c>
      <c r="H100" s="39">
        <v>132</v>
      </c>
      <c r="I100" s="39">
        <v>132</v>
      </c>
      <c r="J100" s="39">
        <v>132</v>
      </c>
      <c r="K100" s="220"/>
      <c r="L100" s="39">
        <v>132</v>
      </c>
    </row>
    <row r="101" spans="1:12" s="25" customFormat="1" x14ac:dyDescent="0.3">
      <c r="A101" s="43"/>
      <c r="B101" s="10" t="s">
        <v>135</v>
      </c>
      <c r="C101" s="39">
        <v>40</v>
      </c>
      <c r="D101" s="39">
        <v>40</v>
      </c>
      <c r="E101" s="39">
        <v>40</v>
      </c>
      <c r="F101" s="39">
        <v>40</v>
      </c>
      <c r="G101" s="39">
        <v>40</v>
      </c>
      <c r="H101" s="39">
        <v>40</v>
      </c>
      <c r="I101" s="39">
        <v>40</v>
      </c>
      <c r="J101" s="39">
        <v>40</v>
      </c>
      <c r="K101" s="220"/>
      <c r="L101" s="39">
        <v>40</v>
      </c>
    </row>
    <row r="102" spans="1:12" s="25" customFormat="1" x14ac:dyDescent="0.3">
      <c r="A102" s="43"/>
      <c r="B102" s="10" t="s">
        <v>136</v>
      </c>
      <c r="C102" s="39">
        <v>172</v>
      </c>
      <c r="D102" s="39">
        <v>172</v>
      </c>
      <c r="E102" s="39">
        <v>172</v>
      </c>
      <c r="F102" s="39">
        <v>172</v>
      </c>
      <c r="G102" s="39">
        <v>172</v>
      </c>
      <c r="H102" s="39">
        <v>172</v>
      </c>
      <c r="I102" s="39">
        <v>172</v>
      </c>
      <c r="J102" s="39">
        <v>172</v>
      </c>
      <c r="K102" s="220"/>
      <c r="L102" s="39">
        <v>172</v>
      </c>
    </row>
    <row r="103" spans="1:12" s="41" customFormat="1" x14ac:dyDescent="0.3">
      <c r="A103" s="65"/>
      <c r="B103" s="48"/>
      <c r="K103" s="221"/>
    </row>
    <row r="104" spans="1:12" s="33" customFormat="1" x14ac:dyDescent="0.3">
      <c r="A104" s="30">
        <v>3322</v>
      </c>
      <c r="B104" s="163" t="s">
        <v>315</v>
      </c>
      <c r="C104" s="42">
        <f t="shared" ref="C104:G104" si="42">SUM(C105:C109)</f>
        <v>850</v>
      </c>
      <c r="D104" s="42">
        <f t="shared" si="42"/>
        <v>2760</v>
      </c>
      <c r="E104" s="42">
        <f t="shared" si="42"/>
        <v>2760</v>
      </c>
      <c r="F104" s="42">
        <f t="shared" si="42"/>
        <v>2760</v>
      </c>
      <c r="G104" s="42">
        <f t="shared" si="42"/>
        <v>2760</v>
      </c>
      <c r="H104" s="42">
        <f t="shared" ref="H104:I104" si="43">SUM(H105:H109)</f>
        <v>2760</v>
      </c>
      <c r="I104" s="42">
        <f t="shared" si="43"/>
        <v>2760</v>
      </c>
      <c r="J104" s="42">
        <f t="shared" ref="J104" si="44">SUM(J105:J109)</f>
        <v>2760</v>
      </c>
      <c r="K104" s="222">
        <f t="shared" ref="K104:L104" si="45">SUM(K105:K109)</f>
        <v>0</v>
      </c>
      <c r="L104" s="42">
        <f t="shared" si="45"/>
        <v>2760</v>
      </c>
    </row>
    <row r="105" spans="1:12" s="25" customFormat="1" x14ac:dyDescent="0.3">
      <c r="A105" s="66"/>
      <c r="B105" s="149" t="s">
        <v>137</v>
      </c>
      <c r="C105" s="39">
        <v>150</v>
      </c>
      <c r="D105" s="39">
        <v>150</v>
      </c>
      <c r="E105" s="39">
        <v>150</v>
      </c>
      <c r="F105" s="39">
        <v>150</v>
      </c>
      <c r="G105" s="39">
        <v>150</v>
      </c>
      <c r="H105" s="39">
        <v>150</v>
      </c>
      <c r="I105" s="39">
        <v>150</v>
      </c>
      <c r="J105" s="39">
        <v>150</v>
      </c>
      <c r="K105" s="220"/>
      <c r="L105" s="39">
        <v>150</v>
      </c>
    </row>
    <row r="106" spans="1:12" s="25" customFormat="1" x14ac:dyDescent="0.3">
      <c r="A106" s="66"/>
      <c r="B106" s="149" t="s">
        <v>285</v>
      </c>
      <c r="C106" s="39"/>
      <c r="D106" s="39">
        <v>300</v>
      </c>
      <c r="E106" s="39">
        <v>300</v>
      </c>
      <c r="F106" s="39">
        <v>300</v>
      </c>
      <c r="G106" s="39">
        <v>300</v>
      </c>
      <c r="H106" s="39">
        <v>300</v>
      </c>
      <c r="I106" s="39">
        <v>300</v>
      </c>
      <c r="J106" s="39">
        <v>300</v>
      </c>
      <c r="K106" s="220"/>
      <c r="L106" s="39">
        <v>300</v>
      </c>
    </row>
    <row r="107" spans="1:12" s="25" customFormat="1" x14ac:dyDescent="0.3">
      <c r="A107" s="66"/>
      <c r="B107" s="149" t="s">
        <v>138</v>
      </c>
      <c r="C107" s="39">
        <v>300</v>
      </c>
      <c r="D107" s="39">
        <v>300</v>
      </c>
      <c r="E107" s="39">
        <v>300</v>
      </c>
      <c r="F107" s="39">
        <v>300</v>
      </c>
      <c r="G107" s="39">
        <v>300</v>
      </c>
      <c r="H107" s="39">
        <v>300</v>
      </c>
      <c r="I107" s="39">
        <v>300</v>
      </c>
      <c r="J107" s="39">
        <v>300</v>
      </c>
      <c r="K107" s="220"/>
      <c r="L107" s="39">
        <v>300</v>
      </c>
    </row>
    <row r="108" spans="1:12" s="25" customFormat="1" x14ac:dyDescent="0.3">
      <c r="A108" s="66"/>
      <c r="B108" s="149" t="s">
        <v>271</v>
      </c>
      <c r="C108" s="39"/>
      <c r="D108" s="39">
        <v>1575</v>
      </c>
      <c r="E108" s="39">
        <v>1575</v>
      </c>
      <c r="F108" s="39">
        <v>1575</v>
      </c>
      <c r="G108" s="39">
        <v>1575</v>
      </c>
      <c r="H108" s="39">
        <v>1575</v>
      </c>
      <c r="I108" s="39">
        <v>1575</v>
      </c>
      <c r="J108" s="39">
        <v>1575</v>
      </c>
      <c r="K108" s="220"/>
      <c r="L108" s="39">
        <v>1575</v>
      </c>
    </row>
    <row r="109" spans="1:12" s="25" customFormat="1" x14ac:dyDescent="0.3">
      <c r="A109" s="37"/>
      <c r="B109" s="146" t="s">
        <v>139</v>
      </c>
      <c r="C109" s="39">
        <v>400</v>
      </c>
      <c r="D109" s="39">
        <v>435</v>
      </c>
      <c r="E109" s="39">
        <v>435</v>
      </c>
      <c r="F109" s="39">
        <v>435</v>
      </c>
      <c r="G109" s="39">
        <v>435</v>
      </c>
      <c r="H109" s="39">
        <v>435</v>
      </c>
      <c r="I109" s="39">
        <v>435</v>
      </c>
      <c r="J109" s="39">
        <v>435</v>
      </c>
      <c r="K109" s="220"/>
      <c r="L109" s="39">
        <v>435</v>
      </c>
    </row>
    <row r="110" spans="1:12" s="25" customFormat="1" x14ac:dyDescent="0.3">
      <c r="A110" s="67"/>
      <c r="B110" s="68"/>
      <c r="C110" s="49"/>
      <c r="D110" s="49"/>
      <c r="E110" s="49"/>
      <c r="F110" s="49"/>
      <c r="G110" s="49"/>
      <c r="H110" s="49"/>
      <c r="I110" s="49"/>
      <c r="J110" s="49"/>
      <c r="K110" s="227"/>
      <c r="L110" s="49"/>
    </row>
    <row r="111" spans="1:12" s="33" customFormat="1" x14ac:dyDescent="0.3">
      <c r="A111" s="30">
        <v>3322</v>
      </c>
      <c r="B111" s="163" t="s">
        <v>316</v>
      </c>
      <c r="C111" s="32">
        <f t="shared" ref="C111:L111" si="46">SUM(C112)</f>
        <v>985</v>
      </c>
      <c r="D111" s="32">
        <f t="shared" si="46"/>
        <v>985</v>
      </c>
      <c r="E111" s="32">
        <f t="shared" si="46"/>
        <v>985</v>
      </c>
      <c r="F111" s="32">
        <f t="shared" si="46"/>
        <v>985</v>
      </c>
      <c r="G111" s="32">
        <f t="shared" si="46"/>
        <v>985</v>
      </c>
      <c r="H111" s="32">
        <f t="shared" si="46"/>
        <v>985</v>
      </c>
      <c r="I111" s="32">
        <f t="shared" si="46"/>
        <v>985</v>
      </c>
      <c r="J111" s="32">
        <f t="shared" si="46"/>
        <v>985</v>
      </c>
      <c r="K111" s="217">
        <f>SUM(K112)</f>
        <v>0</v>
      </c>
      <c r="L111" s="32">
        <f t="shared" si="46"/>
        <v>985</v>
      </c>
    </row>
    <row r="112" spans="1:12" s="29" customFormat="1" x14ac:dyDescent="0.3">
      <c r="A112" s="34"/>
      <c r="B112" s="212" t="s">
        <v>140</v>
      </c>
      <c r="C112" s="36">
        <v>985</v>
      </c>
      <c r="D112" s="36">
        <v>985</v>
      </c>
      <c r="E112" s="36">
        <v>985</v>
      </c>
      <c r="F112" s="36">
        <v>985</v>
      </c>
      <c r="G112" s="36">
        <v>985</v>
      </c>
      <c r="H112" s="36">
        <v>985</v>
      </c>
      <c r="I112" s="36">
        <v>985</v>
      </c>
      <c r="J112" s="36">
        <v>985</v>
      </c>
      <c r="K112" s="218"/>
      <c r="L112" s="36">
        <v>985</v>
      </c>
    </row>
    <row r="113" spans="1:12" s="25" customFormat="1" x14ac:dyDescent="0.3">
      <c r="A113" s="69"/>
      <c r="B113" s="70"/>
      <c r="C113" s="46"/>
      <c r="D113" s="46"/>
      <c r="E113" s="46"/>
      <c r="F113" s="46"/>
      <c r="G113" s="46"/>
      <c r="H113" s="46"/>
      <c r="I113" s="46"/>
      <c r="J113" s="46"/>
      <c r="K113" s="228"/>
      <c r="L113" s="46"/>
    </row>
    <row r="114" spans="1:12" s="33" customFormat="1" x14ac:dyDescent="0.3">
      <c r="A114" s="30">
        <v>3330</v>
      </c>
      <c r="B114" s="163" t="s">
        <v>265</v>
      </c>
      <c r="C114" s="32">
        <f t="shared" ref="C114:L114" si="47">SUM(C115)</f>
        <v>0</v>
      </c>
      <c r="D114" s="32">
        <f t="shared" si="47"/>
        <v>8.5</v>
      </c>
      <c r="E114" s="32">
        <f t="shared" si="47"/>
        <v>8.5</v>
      </c>
      <c r="F114" s="32">
        <f t="shared" si="47"/>
        <v>8.5</v>
      </c>
      <c r="G114" s="32">
        <f t="shared" si="47"/>
        <v>8.5</v>
      </c>
      <c r="H114" s="32">
        <f t="shared" si="47"/>
        <v>8.5</v>
      </c>
      <c r="I114" s="32">
        <f t="shared" si="47"/>
        <v>8.5</v>
      </c>
      <c r="J114" s="32">
        <f t="shared" si="47"/>
        <v>8.5</v>
      </c>
      <c r="K114" s="217">
        <f>SUM(K115)</f>
        <v>0</v>
      </c>
      <c r="L114" s="32">
        <f t="shared" si="47"/>
        <v>8.5</v>
      </c>
    </row>
    <row r="115" spans="1:12" s="25" customFormat="1" x14ac:dyDescent="0.3">
      <c r="A115" s="66"/>
      <c r="B115" s="149" t="s">
        <v>244</v>
      </c>
      <c r="C115" s="36"/>
      <c r="D115" s="36">
        <v>8.5</v>
      </c>
      <c r="E115" s="36">
        <v>8.5</v>
      </c>
      <c r="F115" s="36">
        <v>8.5</v>
      </c>
      <c r="G115" s="36">
        <v>8.5</v>
      </c>
      <c r="H115" s="36">
        <v>8.5</v>
      </c>
      <c r="I115" s="36">
        <v>8.5</v>
      </c>
      <c r="J115" s="36">
        <v>8.5</v>
      </c>
      <c r="K115" s="218"/>
      <c r="L115" s="36">
        <v>8.5</v>
      </c>
    </row>
    <row r="116" spans="1:12" s="25" customFormat="1" x14ac:dyDescent="0.3">
      <c r="A116" s="69"/>
      <c r="B116" s="70"/>
      <c r="C116" s="46"/>
      <c r="D116" s="46"/>
      <c r="E116" s="46"/>
      <c r="F116" s="46"/>
      <c r="G116" s="46"/>
      <c r="H116" s="46"/>
      <c r="I116" s="46"/>
      <c r="J116" s="46"/>
      <c r="K116" s="228"/>
      <c r="L116" s="46"/>
    </row>
    <row r="117" spans="1:12" s="25" customFormat="1" x14ac:dyDescent="0.3">
      <c r="A117" s="30">
        <v>3341</v>
      </c>
      <c r="B117" s="31" t="s">
        <v>52</v>
      </c>
      <c r="C117" s="32">
        <f t="shared" ref="C117:H117" si="48">SUM(C118:C119)</f>
        <v>1037</v>
      </c>
      <c r="D117" s="32">
        <f t="shared" si="48"/>
        <v>1037</v>
      </c>
      <c r="E117" s="32">
        <f t="shared" si="48"/>
        <v>1037</v>
      </c>
      <c r="F117" s="32">
        <f t="shared" si="48"/>
        <v>1037</v>
      </c>
      <c r="G117" s="32">
        <f t="shared" si="48"/>
        <v>1037</v>
      </c>
      <c r="H117" s="32">
        <f t="shared" si="48"/>
        <v>1037</v>
      </c>
      <c r="I117" s="32">
        <f t="shared" ref="I117:L117" si="49">SUM(I118:I119)</f>
        <v>1037</v>
      </c>
      <c r="J117" s="32">
        <f t="shared" ref="J117" si="50">SUM(J118:J119)</f>
        <v>1037</v>
      </c>
      <c r="K117" s="217">
        <f>SUM(K118:K119)</f>
        <v>0</v>
      </c>
      <c r="L117" s="32">
        <f t="shared" si="49"/>
        <v>1037</v>
      </c>
    </row>
    <row r="118" spans="1:12" s="25" customFormat="1" ht="27.6" x14ac:dyDescent="0.3">
      <c r="A118" s="37"/>
      <c r="B118" s="10" t="s">
        <v>141</v>
      </c>
      <c r="C118" s="39">
        <v>987</v>
      </c>
      <c r="D118" s="39">
        <v>987</v>
      </c>
      <c r="E118" s="39">
        <v>987</v>
      </c>
      <c r="F118" s="39">
        <v>987</v>
      </c>
      <c r="G118" s="39">
        <v>987</v>
      </c>
      <c r="H118" s="39">
        <v>987</v>
      </c>
      <c r="I118" s="39">
        <v>987</v>
      </c>
      <c r="J118" s="39">
        <v>987</v>
      </c>
      <c r="K118" s="220"/>
      <c r="L118" s="39">
        <v>987</v>
      </c>
    </row>
    <row r="119" spans="1:12" s="25" customFormat="1" x14ac:dyDescent="0.3">
      <c r="A119" s="37"/>
      <c r="B119" s="10" t="s">
        <v>142</v>
      </c>
      <c r="C119" s="39">
        <v>50</v>
      </c>
      <c r="D119" s="39">
        <v>50</v>
      </c>
      <c r="E119" s="39">
        <v>50</v>
      </c>
      <c r="F119" s="39">
        <v>50</v>
      </c>
      <c r="G119" s="39">
        <v>50</v>
      </c>
      <c r="H119" s="39">
        <v>50</v>
      </c>
      <c r="I119" s="39">
        <v>50</v>
      </c>
      <c r="J119" s="39">
        <v>50</v>
      </c>
      <c r="K119" s="220"/>
      <c r="L119" s="39">
        <v>50</v>
      </c>
    </row>
    <row r="120" spans="1:12" s="25" customFormat="1" x14ac:dyDescent="0.3">
      <c r="A120" s="20"/>
      <c r="B120" s="71"/>
      <c r="K120" s="219"/>
    </row>
    <row r="121" spans="1:12" s="55" customFormat="1" x14ac:dyDescent="0.3">
      <c r="A121" s="30">
        <v>3349</v>
      </c>
      <c r="B121" s="31" t="s">
        <v>53</v>
      </c>
      <c r="C121" s="72">
        <v>330</v>
      </c>
      <c r="D121" s="72">
        <v>330</v>
      </c>
      <c r="E121" s="72">
        <v>330</v>
      </c>
      <c r="F121" s="72">
        <v>330</v>
      </c>
      <c r="G121" s="72">
        <v>330</v>
      </c>
      <c r="H121" s="72">
        <v>330</v>
      </c>
      <c r="I121" s="72">
        <v>330</v>
      </c>
      <c r="J121" s="72">
        <v>330</v>
      </c>
      <c r="K121" s="229">
        <v>0</v>
      </c>
      <c r="L121" s="72">
        <v>330</v>
      </c>
    </row>
    <row r="122" spans="1:12" s="55" customFormat="1" x14ac:dyDescent="0.3">
      <c r="A122" s="53"/>
      <c r="B122" s="73"/>
      <c r="K122" s="226"/>
    </row>
    <row r="123" spans="1:12" s="55" customFormat="1" x14ac:dyDescent="0.3">
      <c r="A123" s="30">
        <v>3399</v>
      </c>
      <c r="B123" s="31" t="s">
        <v>54</v>
      </c>
      <c r="C123" s="72">
        <v>195</v>
      </c>
      <c r="D123" s="72">
        <v>195</v>
      </c>
      <c r="E123" s="72">
        <v>195</v>
      </c>
      <c r="F123" s="72">
        <v>195</v>
      </c>
      <c r="G123" s="72">
        <v>195</v>
      </c>
      <c r="H123" s="72">
        <v>195</v>
      </c>
      <c r="I123" s="72">
        <v>195</v>
      </c>
      <c r="J123" s="72">
        <v>195</v>
      </c>
      <c r="K123" s="229">
        <v>0</v>
      </c>
      <c r="L123" s="72">
        <v>195</v>
      </c>
    </row>
    <row r="124" spans="1:12" s="55" customFormat="1" x14ac:dyDescent="0.3">
      <c r="A124" s="52"/>
      <c r="B124" s="173"/>
      <c r="C124" s="174"/>
      <c r="D124" s="174"/>
      <c r="E124" s="174"/>
      <c r="F124" s="174"/>
      <c r="G124" s="174"/>
      <c r="H124" s="174"/>
      <c r="I124" s="174"/>
      <c r="J124" s="174"/>
      <c r="K124" s="230"/>
      <c r="L124" s="174"/>
    </row>
    <row r="125" spans="1:12" s="25" customFormat="1" x14ac:dyDescent="0.3">
      <c r="A125" s="30">
        <v>3421</v>
      </c>
      <c r="B125" s="31" t="s">
        <v>85</v>
      </c>
      <c r="C125" s="32">
        <f t="shared" ref="C125:H125" si="51">SUM(C126:C126)</f>
        <v>512</v>
      </c>
      <c r="D125" s="32">
        <f t="shared" si="51"/>
        <v>512</v>
      </c>
      <c r="E125" s="32">
        <f t="shared" si="51"/>
        <v>512</v>
      </c>
      <c r="F125" s="32">
        <f t="shared" si="51"/>
        <v>512</v>
      </c>
      <c r="G125" s="32">
        <f t="shared" si="51"/>
        <v>512</v>
      </c>
      <c r="H125" s="32">
        <f t="shared" si="51"/>
        <v>512</v>
      </c>
      <c r="I125" s="164">
        <f>SUM(I126:I127)</f>
        <v>1612</v>
      </c>
      <c r="J125" s="164">
        <f>SUM(J126:J127)</f>
        <v>1612</v>
      </c>
      <c r="K125" s="217">
        <f>SUM(K126:K127)</f>
        <v>0</v>
      </c>
      <c r="L125" s="164">
        <f>SUM(L126:L127)</f>
        <v>1612</v>
      </c>
    </row>
    <row r="126" spans="1:12" s="25" customFormat="1" x14ac:dyDescent="0.3">
      <c r="A126" s="63"/>
      <c r="B126" s="38" t="s">
        <v>84</v>
      </c>
      <c r="C126" s="36">
        <v>512</v>
      </c>
      <c r="D126" s="36">
        <v>512</v>
      </c>
      <c r="E126" s="36">
        <v>512</v>
      </c>
      <c r="F126" s="36">
        <v>512</v>
      </c>
      <c r="G126" s="36">
        <v>512</v>
      </c>
      <c r="H126" s="36">
        <v>512</v>
      </c>
      <c r="I126" s="36">
        <v>512</v>
      </c>
      <c r="J126" s="36">
        <v>512</v>
      </c>
      <c r="K126" s="218"/>
      <c r="L126" s="36">
        <v>512</v>
      </c>
    </row>
    <row r="127" spans="1:12" s="25" customFormat="1" x14ac:dyDescent="0.3">
      <c r="A127" s="63"/>
      <c r="B127" s="10" t="s">
        <v>365</v>
      </c>
      <c r="C127" s="36"/>
      <c r="D127" s="36"/>
      <c r="E127" s="36"/>
      <c r="F127" s="36"/>
      <c r="G127" s="36"/>
      <c r="H127" s="36"/>
      <c r="I127" s="36">
        <v>1100</v>
      </c>
      <c r="J127" s="36">
        <v>1100</v>
      </c>
      <c r="K127" s="218"/>
      <c r="L127" s="36">
        <v>1100</v>
      </c>
    </row>
    <row r="128" spans="1:12" s="25" customFormat="1" x14ac:dyDescent="0.3">
      <c r="A128" s="64"/>
      <c r="B128" s="74"/>
      <c r="K128" s="219"/>
    </row>
    <row r="129" spans="1:12" s="55" customFormat="1" x14ac:dyDescent="0.3">
      <c r="A129" s="30">
        <v>3429</v>
      </c>
      <c r="B129" s="31" t="s">
        <v>55</v>
      </c>
      <c r="C129" s="42">
        <f t="shared" ref="C129:H129" si="52">SUM(C130:C133)</f>
        <v>3630</v>
      </c>
      <c r="D129" s="42">
        <f t="shared" si="52"/>
        <v>3630</v>
      </c>
      <c r="E129" s="42">
        <f t="shared" si="52"/>
        <v>3630</v>
      </c>
      <c r="F129" s="42">
        <f t="shared" si="52"/>
        <v>3630</v>
      </c>
      <c r="G129" s="42">
        <f t="shared" si="52"/>
        <v>3630</v>
      </c>
      <c r="H129" s="42">
        <f t="shared" si="52"/>
        <v>3630</v>
      </c>
      <c r="I129" s="42">
        <f t="shared" ref="I129:L129" si="53">SUM(I130:I133)</f>
        <v>3630</v>
      </c>
      <c r="J129" s="42">
        <f t="shared" ref="J129" si="54">SUM(J130:J133)</f>
        <v>3630</v>
      </c>
      <c r="K129" s="222">
        <f>SUM(K130:K133)</f>
        <v>0</v>
      </c>
      <c r="L129" s="42">
        <f t="shared" si="53"/>
        <v>3630</v>
      </c>
    </row>
    <row r="130" spans="1:12" s="25" customFormat="1" x14ac:dyDescent="0.3">
      <c r="A130" s="66"/>
      <c r="B130" s="10" t="s">
        <v>143</v>
      </c>
      <c r="C130" s="39">
        <v>590</v>
      </c>
      <c r="D130" s="39">
        <v>590</v>
      </c>
      <c r="E130" s="39">
        <v>590</v>
      </c>
      <c r="F130" s="39">
        <v>590</v>
      </c>
      <c r="G130" s="39">
        <v>590</v>
      </c>
      <c r="H130" s="39">
        <v>590</v>
      </c>
      <c r="I130" s="39">
        <v>590</v>
      </c>
      <c r="J130" s="39">
        <v>590</v>
      </c>
      <c r="K130" s="220"/>
      <c r="L130" s="39">
        <v>590</v>
      </c>
    </row>
    <row r="131" spans="1:12" s="25" customFormat="1" ht="14.25" customHeight="1" x14ac:dyDescent="0.3">
      <c r="A131" s="66"/>
      <c r="B131" s="10" t="s">
        <v>144</v>
      </c>
      <c r="C131" s="39">
        <v>40</v>
      </c>
      <c r="D131" s="39">
        <v>40</v>
      </c>
      <c r="E131" s="39">
        <v>40</v>
      </c>
      <c r="F131" s="39">
        <v>40</v>
      </c>
      <c r="G131" s="39">
        <v>40</v>
      </c>
      <c r="H131" s="39">
        <v>40</v>
      </c>
      <c r="I131" s="39">
        <v>40</v>
      </c>
      <c r="J131" s="39">
        <v>40</v>
      </c>
      <c r="K131" s="220"/>
      <c r="L131" s="39">
        <v>40</v>
      </c>
    </row>
    <row r="132" spans="1:12" s="25" customFormat="1" x14ac:dyDescent="0.3">
      <c r="A132" s="66"/>
      <c r="B132" s="10" t="s">
        <v>145</v>
      </c>
      <c r="C132" s="39">
        <v>2000</v>
      </c>
      <c r="D132" s="39">
        <v>2000</v>
      </c>
      <c r="E132" s="39">
        <v>2000</v>
      </c>
      <c r="F132" s="39">
        <v>2000</v>
      </c>
      <c r="G132" s="39">
        <v>2000</v>
      </c>
      <c r="H132" s="39">
        <v>2000</v>
      </c>
      <c r="I132" s="39">
        <v>2000</v>
      </c>
      <c r="J132" s="39">
        <v>2000</v>
      </c>
      <c r="K132" s="220"/>
      <c r="L132" s="39">
        <v>2000</v>
      </c>
    </row>
    <row r="133" spans="1:12" s="25" customFormat="1" x14ac:dyDescent="0.3">
      <c r="A133" s="66"/>
      <c r="B133" s="10" t="s">
        <v>146</v>
      </c>
      <c r="C133" s="39">
        <v>1000</v>
      </c>
      <c r="D133" s="39">
        <v>1000</v>
      </c>
      <c r="E133" s="39">
        <v>1000</v>
      </c>
      <c r="F133" s="39">
        <v>1000</v>
      </c>
      <c r="G133" s="39">
        <v>1000</v>
      </c>
      <c r="H133" s="39">
        <v>1000</v>
      </c>
      <c r="I133" s="39">
        <v>1000</v>
      </c>
      <c r="J133" s="39">
        <v>1000</v>
      </c>
      <c r="K133" s="220"/>
      <c r="L133" s="39">
        <v>1000</v>
      </c>
    </row>
    <row r="134" spans="1:12" s="25" customFormat="1" x14ac:dyDescent="0.3">
      <c r="A134" s="75"/>
      <c r="B134" s="48"/>
      <c r="K134" s="219"/>
    </row>
    <row r="135" spans="1:12" s="25" customFormat="1" x14ac:dyDescent="0.3">
      <c r="A135" s="30">
        <v>3612</v>
      </c>
      <c r="B135" s="31" t="s">
        <v>6</v>
      </c>
      <c r="C135" s="32">
        <f t="shared" ref="C135:G135" si="55">SUM(C136:C139)</f>
        <v>37612</v>
      </c>
      <c r="D135" s="32">
        <f t="shared" si="55"/>
        <v>59748</v>
      </c>
      <c r="E135" s="32">
        <f t="shared" si="55"/>
        <v>59748</v>
      </c>
      <c r="F135" s="32">
        <f t="shared" si="55"/>
        <v>59748</v>
      </c>
      <c r="G135" s="32">
        <f t="shared" si="55"/>
        <v>59748</v>
      </c>
      <c r="H135" s="32">
        <f>SUM(H136:H139)</f>
        <v>52936</v>
      </c>
      <c r="I135" s="32">
        <f>SUM(I136:I139)</f>
        <v>52936</v>
      </c>
      <c r="J135" s="32">
        <f>SUM(J136:J139)</f>
        <v>52936</v>
      </c>
      <c r="K135" s="217">
        <f>SUM(K136:K139)</f>
        <v>307</v>
      </c>
      <c r="L135" s="32">
        <f>SUM(L136:L139)</f>
        <v>53243</v>
      </c>
    </row>
    <row r="136" spans="1:12" s="25" customFormat="1" ht="12.75" customHeight="1" x14ac:dyDescent="0.3">
      <c r="A136" s="76"/>
      <c r="B136" s="10" t="s">
        <v>147</v>
      </c>
      <c r="C136" s="39">
        <v>20112</v>
      </c>
      <c r="D136" s="39">
        <v>25860</v>
      </c>
      <c r="E136" s="39">
        <v>25860</v>
      </c>
      <c r="F136" s="39">
        <v>25860</v>
      </c>
      <c r="G136" s="39">
        <v>25860</v>
      </c>
      <c r="H136" s="39">
        <v>24918</v>
      </c>
      <c r="I136" s="39">
        <v>24918</v>
      </c>
      <c r="J136" s="39">
        <v>24918</v>
      </c>
      <c r="K136" s="220">
        <v>269</v>
      </c>
      <c r="L136" s="39">
        <v>25187</v>
      </c>
    </row>
    <row r="137" spans="1:12" s="25" customFormat="1" x14ac:dyDescent="0.3">
      <c r="A137" s="76"/>
      <c r="B137" s="10" t="s">
        <v>148</v>
      </c>
      <c r="C137" s="39">
        <v>3000</v>
      </c>
      <c r="D137" s="39">
        <v>3000</v>
      </c>
      <c r="E137" s="39">
        <v>3000</v>
      </c>
      <c r="F137" s="39">
        <v>3000</v>
      </c>
      <c r="G137" s="39">
        <v>3000</v>
      </c>
      <c r="H137" s="39">
        <v>3442</v>
      </c>
      <c r="I137" s="39">
        <v>3442</v>
      </c>
      <c r="J137" s="39">
        <v>3442</v>
      </c>
      <c r="K137" s="220">
        <v>38</v>
      </c>
      <c r="L137" s="39">
        <v>3480</v>
      </c>
    </row>
    <row r="138" spans="1:12" s="25" customFormat="1" x14ac:dyDescent="0.3">
      <c r="A138" s="76"/>
      <c r="B138" s="10" t="s">
        <v>250</v>
      </c>
      <c r="C138" s="39"/>
      <c r="D138" s="39">
        <v>100</v>
      </c>
      <c r="E138" s="39">
        <v>100</v>
      </c>
      <c r="F138" s="39">
        <v>100</v>
      </c>
      <c r="G138" s="39">
        <v>100</v>
      </c>
      <c r="H138" s="39">
        <v>100</v>
      </c>
      <c r="I138" s="39">
        <v>100</v>
      </c>
      <c r="J138" s="39">
        <v>100</v>
      </c>
      <c r="K138" s="220"/>
      <c r="L138" s="39">
        <v>100</v>
      </c>
    </row>
    <row r="139" spans="1:12" s="62" customFormat="1" x14ac:dyDescent="0.3">
      <c r="A139" s="77"/>
      <c r="B139" s="10" t="s">
        <v>149</v>
      </c>
      <c r="C139" s="8">
        <v>14500</v>
      </c>
      <c r="D139" s="39">
        <v>30788</v>
      </c>
      <c r="E139" s="39">
        <v>30788</v>
      </c>
      <c r="F139" s="39">
        <v>30788</v>
      </c>
      <c r="G139" s="39">
        <v>30788</v>
      </c>
      <c r="H139" s="39">
        <v>24476</v>
      </c>
      <c r="I139" s="39">
        <v>24476</v>
      </c>
      <c r="J139" s="39">
        <v>24476</v>
      </c>
      <c r="K139" s="220"/>
      <c r="L139" s="39">
        <v>24476</v>
      </c>
    </row>
    <row r="140" spans="1:12" s="25" customFormat="1" x14ac:dyDescent="0.3">
      <c r="A140" s="47"/>
      <c r="B140" s="48"/>
      <c r="K140" s="219"/>
    </row>
    <row r="141" spans="1:12" s="25" customFormat="1" x14ac:dyDescent="0.3">
      <c r="A141" s="30">
        <v>3613</v>
      </c>
      <c r="B141" s="31" t="s">
        <v>0</v>
      </c>
      <c r="C141" s="32">
        <f t="shared" ref="C141:G141" si="56">SUM(C142:C147)</f>
        <v>5590</v>
      </c>
      <c r="D141" s="32">
        <f t="shared" si="56"/>
        <v>10070</v>
      </c>
      <c r="E141" s="32">
        <f t="shared" si="56"/>
        <v>10070</v>
      </c>
      <c r="F141" s="32">
        <f t="shared" si="56"/>
        <v>10515</v>
      </c>
      <c r="G141" s="32">
        <f t="shared" si="56"/>
        <v>10515</v>
      </c>
      <c r="H141" s="32">
        <f t="shared" ref="H141:I141" si="57">SUM(H142:H147)</f>
        <v>9938</v>
      </c>
      <c r="I141" s="32">
        <f t="shared" si="57"/>
        <v>9938</v>
      </c>
      <c r="J141" s="32">
        <f t="shared" ref="J141" si="58">SUM(J142:J147)</f>
        <v>9938</v>
      </c>
      <c r="K141" s="217">
        <f t="shared" ref="K141:L141" si="59">SUM(K142:K147)</f>
        <v>0</v>
      </c>
      <c r="L141" s="32">
        <f t="shared" si="59"/>
        <v>9938</v>
      </c>
    </row>
    <row r="142" spans="1:12" s="25" customFormat="1" x14ac:dyDescent="0.3">
      <c r="A142" s="76"/>
      <c r="B142" s="10" t="s">
        <v>150</v>
      </c>
      <c r="C142" s="36">
        <v>1540</v>
      </c>
      <c r="D142" s="36">
        <v>1540</v>
      </c>
      <c r="E142" s="36">
        <v>1540</v>
      </c>
      <c r="F142" s="36">
        <v>1600</v>
      </c>
      <c r="G142" s="36">
        <v>1600</v>
      </c>
      <c r="H142" s="36">
        <v>1600</v>
      </c>
      <c r="I142" s="36">
        <v>1600</v>
      </c>
      <c r="J142" s="36">
        <v>1600</v>
      </c>
      <c r="K142" s="218"/>
      <c r="L142" s="36">
        <v>1600</v>
      </c>
    </row>
    <row r="143" spans="1:12" s="25" customFormat="1" x14ac:dyDescent="0.3">
      <c r="A143" s="76"/>
      <c r="B143" s="10" t="s">
        <v>151</v>
      </c>
      <c r="C143" s="36">
        <v>1870</v>
      </c>
      <c r="D143" s="36">
        <v>2160</v>
      </c>
      <c r="E143" s="36">
        <v>2160</v>
      </c>
      <c r="F143" s="36">
        <v>2160</v>
      </c>
      <c r="G143" s="36">
        <v>2160</v>
      </c>
      <c r="H143" s="36">
        <v>2160</v>
      </c>
      <c r="I143" s="36">
        <v>2160</v>
      </c>
      <c r="J143" s="36">
        <v>2160</v>
      </c>
      <c r="K143" s="218"/>
      <c r="L143" s="36">
        <v>2160</v>
      </c>
    </row>
    <row r="144" spans="1:12" s="25" customFormat="1" x14ac:dyDescent="0.3">
      <c r="A144" s="76"/>
      <c r="B144" s="10" t="s">
        <v>267</v>
      </c>
      <c r="C144" s="36"/>
      <c r="D144" s="36">
        <v>4000</v>
      </c>
      <c r="E144" s="36">
        <v>4000</v>
      </c>
      <c r="F144" s="36">
        <v>4000</v>
      </c>
      <c r="G144" s="36">
        <v>4000</v>
      </c>
      <c r="H144" s="36">
        <v>4000</v>
      </c>
      <c r="I144" s="36">
        <v>4000</v>
      </c>
      <c r="J144" s="36">
        <v>4000</v>
      </c>
      <c r="K144" s="218"/>
      <c r="L144" s="36">
        <v>4000</v>
      </c>
    </row>
    <row r="145" spans="1:12" s="25" customFormat="1" x14ac:dyDescent="0.3">
      <c r="A145" s="76"/>
      <c r="B145" s="10" t="s">
        <v>276</v>
      </c>
      <c r="C145" s="39"/>
      <c r="D145" s="36">
        <v>90</v>
      </c>
      <c r="E145" s="36">
        <v>90</v>
      </c>
      <c r="F145" s="36">
        <v>475</v>
      </c>
      <c r="G145" s="36">
        <v>475</v>
      </c>
      <c r="H145" s="36">
        <v>475</v>
      </c>
      <c r="I145" s="36">
        <v>475</v>
      </c>
      <c r="J145" s="36">
        <v>475</v>
      </c>
      <c r="K145" s="218"/>
      <c r="L145" s="36">
        <v>475</v>
      </c>
    </row>
    <row r="146" spans="1:12" s="25" customFormat="1" x14ac:dyDescent="0.3">
      <c r="A146" s="76"/>
      <c r="B146" s="10" t="s">
        <v>280</v>
      </c>
      <c r="C146" s="39"/>
      <c r="D146" s="36">
        <v>100</v>
      </c>
      <c r="E146" s="36">
        <v>100</v>
      </c>
      <c r="F146" s="36">
        <v>100</v>
      </c>
      <c r="G146" s="36">
        <v>100</v>
      </c>
      <c r="H146" s="36">
        <v>100</v>
      </c>
      <c r="I146" s="36">
        <v>100</v>
      </c>
      <c r="J146" s="36">
        <v>100</v>
      </c>
      <c r="K146" s="218"/>
      <c r="L146" s="36">
        <v>100</v>
      </c>
    </row>
    <row r="147" spans="1:12" s="25" customFormat="1" x14ac:dyDescent="0.3">
      <c r="A147" s="76"/>
      <c r="B147" s="10" t="s">
        <v>152</v>
      </c>
      <c r="C147" s="36">
        <v>2180</v>
      </c>
      <c r="D147" s="36">
        <v>2180</v>
      </c>
      <c r="E147" s="36">
        <v>2180</v>
      </c>
      <c r="F147" s="36">
        <v>2180</v>
      </c>
      <c r="G147" s="36">
        <v>2180</v>
      </c>
      <c r="H147" s="36">
        <v>1603</v>
      </c>
      <c r="I147" s="36">
        <v>1603</v>
      </c>
      <c r="J147" s="36">
        <v>1603</v>
      </c>
      <c r="K147" s="218"/>
      <c r="L147" s="36">
        <v>1603</v>
      </c>
    </row>
    <row r="148" spans="1:12" s="25" customFormat="1" x14ac:dyDescent="0.3">
      <c r="A148" s="20"/>
      <c r="B148" s="40"/>
      <c r="K148" s="219"/>
    </row>
    <row r="149" spans="1:12" s="55" customFormat="1" x14ac:dyDescent="0.3">
      <c r="A149" s="30">
        <v>3631</v>
      </c>
      <c r="B149" s="31" t="s">
        <v>56</v>
      </c>
      <c r="C149" s="42">
        <f>SUM(C150:C151)</f>
        <v>100</v>
      </c>
      <c r="D149" s="42">
        <f>SUM(D150:D151)</f>
        <v>200</v>
      </c>
      <c r="E149" s="42">
        <f t="shared" ref="E149:I149" si="60">SUM(E150:E152)</f>
        <v>200</v>
      </c>
      <c r="F149" s="42">
        <f t="shared" si="60"/>
        <v>285</v>
      </c>
      <c r="G149" s="42">
        <f t="shared" si="60"/>
        <v>285</v>
      </c>
      <c r="H149" s="42">
        <f t="shared" si="60"/>
        <v>285</v>
      </c>
      <c r="I149" s="42">
        <f t="shared" si="60"/>
        <v>285</v>
      </c>
      <c r="J149" s="42">
        <f t="shared" ref="J149" si="61">SUM(J150:J152)</f>
        <v>285</v>
      </c>
      <c r="K149" s="222">
        <f t="shared" ref="K149:L149" si="62">SUM(K150:K152)</f>
        <v>0</v>
      </c>
      <c r="L149" s="42">
        <f t="shared" si="62"/>
        <v>285</v>
      </c>
    </row>
    <row r="150" spans="1:12" s="25" customFormat="1" x14ac:dyDescent="0.3">
      <c r="A150" s="37"/>
      <c r="B150" s="10" t="s">
        <v>153</v>
      </c>
      <c r="C150" s="39">
        <v>100</v>
      </c>
      <c r="D150" s="39">
        <v>100</v>
      </c>
      <c r="E150" s="39">
        <v>100</v>
      </c>
      <c r="F150" s="39">
        <v>100</v>
      </c>
      <c r="G150" s="39">
        <v>100</v>
      </c>
      <c r="H150" s="39">
        <v>100</v>
      </c>
      <c r="I150" s="39">
        <v>100</v>
      </c>
      <c r="J150" s="39">
        <v>100</v>
      </c>
      <c r="K150" s="220"/>
      <c r="L150" s="39">
        <v>100</v>
      </c>
    </row>
    <row r="151" spans="1:12" s="25" customFormat="1" ht="27.6" x14ac:dyDescent="0.3">
      <c r="A151" s="37"/>
      <c r="B151" s="10" t="s">
        <v>277</v>
      </c>
      <c r="C151" s="39"/>
      <c r="D151" s="39">
        <v>100</v>
      </c>
      <c r="E151" s="39">
        <v>100</v>
      </c>
      <c r="F151" s="39">
        <v>100</v>
      </c>
      <c r="G151" s="39">
        <v>100</v>
      </c>
      <c r="H151" s="39">
        <v>100</v>
      </c>
      <c r="I151" s="39">
        <v>100</v>
      </c>
      <c r="J151" s="39">
        <v>100</v>
      </c>
      <c r="K151" s="220"/>
      <c r="L151" s="39">
        <v>100</v>
      </c>
    </row>
    <row r="152" spans="1:12" s="25" customFormat="1" x14ac:dyDescent="0.3">
      <c r="A152" s="37"/>
      <c r="B152" s="10" t="s">
        <v>328</v>
      </c>
      <c r="C152" s="39"/>
      <c r="D152" s="39"/>
      <c r="E152" s="39"/>
      <c r="F152" s="39">
        <v>85</v>
      </c>
      <c r="G152" s="39">
        <v>85</v>
      </c>
      <c r="H152" s="39">
        <v>85</v>
      </c>
      <c r="I152" s="39">
        <v>85</v>
      </c>
      <c r="J152" s="39">
        <v>85</v>
      </c>
      <c r="K152" s="220"/>
      <c r="L152" s="39">
        <v>85</v>
      </c>
    </row>
    <row r="153" spans="1:12" s="25" customFormat="1" x14ac:dyDescent="0.3">
      <c r="A153" s="18"/>
      <c r="B153" s="40"/>
      <c r="K153" s="219"/>
    </row>
    <row r="154" spans="1:12" s="55" customFormat="1" x14ac:dyDescent="0.3">
      <c r="A154" s="30">
        <v>3632</v>
      </c>
      <c r="B154" s="31" t="s">
        <v>57</v>
      </c>
      <c r="C154" s="32">
        <f t="shared" ref="C154:L154" si="63">SUM(C155:C155)</f>
        <v>20</v>
      </c>
      <c r="D154" s="32">
        <f t="shared" si="63"/>
        <v>20</v>
      </c>
      <c r="E154" s="32">
        <f t="shared" si="63"/>
        <v>20</v>
      </c>
      <c r="F154" s="32">
        <f t="shared" si="63"/>
        <v>20</v>
      </c>
      <c r="G154" s="32">
        <f t="shared" si="63"/>
        <v>20</v>
      </c>
      <c r="H154" s="32">
        <f t="shared" si="63"/>
        <v>20</v>
      </c>
      <c r="I154" s="32">
        <f t="shared" si="63"/>
        <v>20</v>
      </c>
      <c r="J154" s="32">
        <f t="shared" si="63"/>
        <v>20</v>
      </c>
      <c r="K154" s="217">
        <f>SUM(K155:K155)</f>
        <v>0</v>
      </c>
      <c r="L154" s="32">
        <f t="shared" si="63"/>
        <v>20</v>
      </c>
    </row>
    <row r="155" spans="1:12" s="55" customFormat="1" x14ac:dyDescent="0.3">
      <c r="A155" s="52"/>
      <c r="B155" s="150" t="s">
        <v>154</v>
      </c>
      <c r="C155" s="39">
        <v>20</v>
      </c>
      <c r="D155" s="39">
        <v>20</v>
      </c>
      <c r="E155" s="39">
        <v>20</v>
      </c>
      <c r="F155" s="39">
        <v>20</v>
      </c>
      <c r="G155" s="39">
        <v>20</v>
      </c>
      <c r="H155" s="39">
        <v>20</v>
      </c>
      <c r="I155" s="39">
        <v>20</v>
      </c>
      <c r="J155" s="39">
        <v>20</v>
      </c>
      <c r="K155" s="220"/>
      <c r="L155" s="39">
        <v>20</v>
      </c>
    </row>
    <row r="156" spans="1:12" s="25" customFormat="1" x14ac:dyDescent="0.3">
      <c r="A156" s="20"/>
      <c r="B156" s="40"/>
      <c r="K156" s="219"/>
    </row>
    <row r="157" spans="1:12" s="55" customFormat="1" x14ac:dyDescent="0.3">
      <c r="A157" s="30">
        <v>3633</v>
      </c>
      <c r="B157" s="31" t="s">
        <v>59</v>
      </c>
      <c r="C157" s="32">
        <f t="shared" ref="C157:L157" si="64">SUM(C158:C158)</f>
        <v>100</v>
      </c>
      <c r="D157" s="32">
        <f t="shared" si="64"/>
        <v>100</v>
      </c>
      <c r="E157" s="32">
        <f t="shared" si="64"/>
        <v>100</v>
      </c>
      <c r="F157" s="32">
        <f t="shared" si="64"/>
        <v>100</v>
      </c>
      <c r="G157" s="32">
        <f t="shared" si="64"/>
        <v>100</v>
      </c>
      <c r="H157" s="32">
        <f t="shared" si="64"/>
        <v>100</v>
      </c>
      <c r="I157" s="32">
        <f t="shared" si="64"/>
        <v>100</v>
      </c>
      <c r="J157" s="32">
        <f t="shared" si="64"/>
        <v>100</v>
      </c>
      <c r="K157" s="217">
        <f>SUM(K158:K158)</f>
        <v>0</v>
      </c>
      <c r="L157" s="32">
        <f t="shared" si="64"/>
        <v>100</v>
      </c>
    </row>
    <row r="158" spans="1:12" s="25" customFormat="1" x14ac:dyDescent="0.3">
      <c r="A158" s="37"/>
      <c r="B158" s="10" t="s">
        <v>155</v>
      </c>
      <c r="C158" s="39">
        <v>100</v>
      </c>
      <c r="D158" s="39">
        <v>100</v>
      </c>
      <c r="E158" s="39">
        <v>100</v>
      </c>
      <c r="F158" s="39">
        <v>100</v>
      </c>
      <c r="G158" s="39">
        <v>100</v>
      </c>
      <c r="H158" s="39">
        <v>100</v>
      </c>
      <c r="I158" s="39">
        <v>100</v>
      </c>
      <c r="J158" s="39">
        <v>100</v>
      </c>
      <c r="K158" s="220"/>
      <c r="L158" s="39">
        <v>100</v>
      </c>
    </row>
    <row r="159" spans="1:12" s="25" customFormat="1" x14ac:dyDescent="0.3">
      <c r="A159" s="47"/>
      <c r="B159" s="48"/>
      <c r="K159" s="219"/>
    </row>
    <row r="160" spans="1:12" s="55" customFormat="1" x14ac:dyDescent="0.3">
      <c r="A160" s="30">
        <v>3635</v>
      </c>
      <c r="B160" s="31" t="s">
        <v>60</v>
      </c>
      <c r="C160" s="42">
        <f t="shared" ref="C160:G160" si="65">SUM(C161:C164)</f>
        <v>16300</v>
      </c>
      <c r="D160" s="42">
        <f t="shared" si="65"/>
        <v>17045</v>
      </c>
      <c r="E160" s="42">
        <f t="shared" si="65"/>
        <v>17045</v>
      </c>
      <c r="F160" s="42">
        <f t="shared" si="65"/>
        <v>17015</v>
      </c>
      <c r="G160" s="42">
        <f t="shared" si="65"/>
        <v>17015</v>
      </c>
      <c r="H160" s="42">
        <f t="shared" ref="H160:I160" si="66">SUM(H161:H164)</f>
        <v>16813</v>
      </c>
      <c r="I160" s="42">
        <f t="shared" si="66"/>
        <v>16813</v>
      </c>
      <c r="J160" s="42">
        <f t="shared" ref="J160" si="67">SUM(J161:J164)</f>
        <v>16813</v>
      </c>
      <c r="K160" s="222">
        <f t="shared" ref="K160:L160" si="68">SUM(K161:K164)</f>
        <v>-200</v>
      </c>
      <c r="L160" s="42">
        <f t="shared" si="68"/>
        <v>16613</v>
      </c>
    </row>
    <row r="161" spans="1:12" s="25" customFormat="1" x14ac:dyDescent="0.3">
      <c r="A161" s="66"/>
      <c r="B161" s="151" t="s">
        <v>156</v>
      </c>
      <c r="C161" s="36">
        <v>1000</v>
      </c>
      <c r="D161" s="36">
        <v>402</v>
      </c>
      <c r="E161" s="36">
        <v>402</v>
      </c>
      <c r="F161" s="36">
        <v>402</v>
      </c>
      <c r="G161" s="36">
        <v>402</v>
      </c>
      <c r="H161" s="36">
        <v>200</v>
      </c>
      <c r="I161" s="36">
        <v>200</v>
      </c>
      <c r="J161" s="36">
        <v>200</v>
      </c>
      <c r="K161" s="218">
        <v>-200</v>
      </c>
      <c r="L161" s="36">
        <v>0</v>
      </c>
    </row>
    <row r="162" spans="1:12" s="60" customFormat="1" x14ac:dyDescent="0.3">
      <c r="A162" s="66"/>
      <c r="B162" s="151" t="s">
        <v>157</v>
      </c>
      <c r="C162" s="36">
        <v>15000</v>
      </c>
      <c r="D162" s="36">
        <v>16168</v>
      </c>
      <c r="E162" s="36">
        <v>16168</v>
      </c>
      <c r="F162" s="36">
        <v>16168</v>
      </c>
      <c r="G162" s="36">
        <v>16168</v>
      </c>
      <c r="H162" s="36">
        <v>16168</v>
      </c>
      <c r="I162" s="36">
        <v>16168</v>
      </c>
      <c r="J162" s="36">
        <v>16168</v>
      </c>
      <c r="K162" s="218"/>
      <c r="L162" s="36">
        <v>16168</v>
      </c>
    </row>
    <row r="163" spans="1:12" s="60" customFormat="1" x14ac:dyDescent="0.3">
      <c r="A163" s="66"/>
      <c r="B163" s="151" t="s">
        <v>259</v>
      </c>
      <c r="C163" s="36"/>
      <c r="D163" s="36">
        <v>175</v>
      </c>
      <c r="E163" s="36">
        <v>175</v>
      </c>
      <c r="F163" s="36">
        <v>145</v>
      </c>
      <c r="G163" s="36">
        <v>145</v>
      </c>
      <c r="H163" s="36">
        <v>145</v>
      </c>
      <c r="I163" s="36">
        <v>145</v>
      </c>
      <c r="J163" s="36">
        <v>145</v>
      </c>
      <c r="K163" s="218"/>
      <c r="L163" s="36">
        <v>145</v>
      </c>
    </row>
    <row r="164" spans="1:12" s="25" customFormat="1" x14ac:dyDescent="0.3">
      <c r="A164" s="66"/>
      <c r="B164" s="44" t="s">
        <v>114</v>
      </c>
      <c r="C164" s="36">
        <v>300</v>
      </c>
      <c r="D164" s="36">
        <v>300</v>
      </c>
      <c r="E164" s="36">
        <v>300</v>
      </c>
      <c r="F164" s="36">
        <v>300</v>
      </c>
      <c r="G164" s="36">
        <v>300</v>
      </c>
      <c r="H164" s="36">
        <v>300</v>
      </c>
      <c r="I164" s="36">
        <v>300</v>
      </c>
      <c r="J164" s="36">
        <v>300</v>
      </c>
      <c r="K164" s="218"/>
      <c r="L164" s="36">
        <v>300</v>
      </c>
    </row>
    <row r="165" spans="1:12" s="25" customFormat="1" x14ac:dyDescent="0.3">
      <c r="A165" s="75"/>
      <c r="B165" s="78"/>
      <c r="K165" s="219"/>
    </row>
    <row r="166" spans="1:12" s="55" customFormat="1" x14ac:dyDescent="0.3">
      <c r="A166" s="30">
        <v>3639</v>
      </c>
      <c r="B166" s="163" t="s">
        <v>371</v>
      </c>
      <c r="C166" s="32">
        <f t="shared" ref="C166:G166" si="69">SUM(C167:C172)</f>
        <v>22980</v>
      </c>
      <c r="D166" s="32">
        <f t="shared" si="69"/>
        <v>24390</v>
      </c>
      <c r="E166" s="32">
        <f t="shared" si="69"/>
        <v>24390</v>
      </c>
      <c r="F166" s="32">
        <f t="shared" si="69"/>
        <v>24680</v>
      </c>
      <c r="G166" s="32">
        <f t="shared" si="69"/>
        <v>24680</v>
      </c>
      <c r="H166" s="32">
        <f t="shared" ref="H166:I166" si="70">SUM(H167:H172)</f>
        <v>24680</v>
      </c>
      <c r="I166" s="32">
        <f t="shared" si="70"/>
        <v>24680</v>
      </c>
      <c r="J166" s="32">
        <f t="shared" ref="J166" si="71">SUM(J167:J172)</f>
        <v>24680</v>
      </c>
      <c r="K166" s="217">
        <f t="shared" ref="K166:L166" si="72">SUM(K167:K172)</f>
        <v>132</v>
      </c>
      <c r="L166" s="32">
        <f t="shared" si="72"/>
        <v>24812</v>
      </c>
    </row>
    <row r="167" spans="1:12" s="242" customFormat="1" ht="25.5" customHeight="1" x14ac:dyDescent="0.3">
      <c r="A167" s="34"/>
      <c r="B167" s="35" t="s">
        <v>26</v>
      </c>
      <c r="C167" s="36">
        <v>22050</v>
      </c>
      <c r="D167" s="36">
        <v>22050</v>
      </c>
      <c r="E167" s="36">
        <v>22050</v>
      </c>
      <c r="F167" s="36">
        <v>22200</v>
      </c>
      <c r="G167" s="36">
        <v>22200</v>
      </c>
      <c r="H167" s="36">
        <v>22200</v>
      </c>
      <c r="I167" s="36">
        <v>22200</v>
      </c>
      <c r="J167" s="36">
        <v>22200</v>
      </c>
      <c r="K167" s="218">
        <v>400</v>
      </c>
      <c r="L167" s="36">
        <v>22600</v>
      </c>
    </row>
    <row r="168" spans="1:12" s="55" customFormat="1" x14ac:dyDescent="0.3">
      <c r="A168" s="66"/>
      <c r="B168" s="10" t="s">
        <v>158</v>
      </c>
      <c r="C168" s="36">
        <v>300</v>
      </c>
      <c r="D168" s="36">
        <v>300</v>
      </c>
      <c r="E168" s="36">
        <v>300</v>
      </c>
      <c r="F168" s="36">
        <v>440</v>
      </c>
      <c r="G168" s="36">
        <v>440</v>
      </c>
      <c r="H168" s="36">
        <v>440</v>
      </c>
      <c r="I168" s="36">
        <v>440</v>
      </c>
      <c r="J168" s="36">
        <v>440</v>
      </c>
      <c r="K168" s="218"/>
      <c r="L168" s="36">
        <v>440</v>
      </c>
    </row>
    <row r="169" spans="1:12" s="55" customFormat="1" x14ac:dyDescent="0.3">
      <c r="A169" s="66"/>
      <c r="B169" s="10" t="s">
        <v>278</v>
      </c>
      <c r="C169" s="36"/>
      <c r="D169" s="36">
        <v>1000</v>
      </c>
      <c r="E169" s="36">
        <v>1000</v>
      </c>
      <c r="F169" s="36">
        <v>1000</v>
      </c>
      <c r="G169" s="172">
        <v>1000</v>
      </c>
      <c r="H169" s="172">
        <v>1000</v>
      </c>
      <c r="I169" s="172">
        <v>1000</v>
      </c>
      <c r="J169" s="172">
        <v>1000</v>
      </c>
      <c r="K169" s="218"/>
      <c r="L169" s="172">
        <v>1000</v>
      </c>
    </row>
    <row r="170" spans="1:12" s="55" customFormat="1" x14ac:dyDescent="0.3">
      <c r="A170" s="66"/>
      <c r="B170" s="10" t="s">
        <v>159</v>
      </c>
      <c r="C170" s="36">
        <v>10</v>
      </c>
      <c r="D170" s="36">
        <v>10</v>
      </c>
      <c r="E170" s="36">
        <v>10</v>
      </c>
      <c r="F170" s="36">
        <v>10</v>
      </c>
      <c r="G170" s="36">
        <v>10</v>
      </c>
      <c r="H170" s="36">
        <v>10</v>
      </c>
      <c r="I170" s="36">
        <v>10</v>
      </c>
      <c r="J170" s="36">
        <v>10</v>
      </c>
      <c r="K170" s="218"/>
      <c r="L170" s="36">
        <v>10</v>
      </c>
    </row>
    <row r="171" spans="1:12" s="55" customFormat="1" x14ac:dyDescent="0.3">
      <c r="A171" s="66"/>
      <c r="B171" s="10" t="s">
        <v>160</v>
      </c>
      <c r="C171" s="36">
        <v>20</v>
      </c>
      <c r="D171" s="36">
        <v>30</v>
      </c>
      <c r="E171" s="36">
        <v>30</v>
      </c>
      <c r="F171" s="36">
        <v>30</v>
      </c>
      <c r="G171" s="36">
        <v>30</v>
      </c>
      <c r="H171" s="36">
        <v>30</v>
      </c>
      <c r="I171" s="36">
        <v>30</v>
      </c>
      <c r="J171" s="36">
        <v>30</v>
      </c>
      <c r="K171" s="218"/>
      <c r="L171" s="36">
        <v>30</v>
      </c>
    </row>
    <row r="172" spans="1:12" s="25" customFormat="1" x14ac:dyDescent="0.3">
      <c r="A172" s="66"/>
      <c r="B172" s="152" t="s">
        <v>161</v>
      </c>
      <c r="C172" s="36">
        <v>600</v>
      </c>
      <c r="D172" s="36">
        <v>1000</v>
      </c>
      <c r="E172" s="36">
        <v>1000</v>
      </c>
      <c r="F172" s="36">
        <v>1000</v>
      </c>
      <c r="G172" s="36">
        <v>1000</v>
      </c>
      <c r="H172" s="36">
        <v>1000</v>
      </c>
      <c r="I172" s="36">
        <v>1000</v>
      </c>
      <c r="J172" s="36">
        <v>1000</v>
      </c>
      <c r="K172" s="218">
        <v>-268</v>
      </c>
      <c r="L172" s="36">
        <v>732</v>
      </c>
    </row>
    <row r="173" spans="1:12" s="25" customFormat="1" x14ac:dyDescent="0.3">
      <c r="A173" s="64"/>
      <c r="B173" s="79"/>
      <c r="K173" s="219"/>
    </row>
    <row r="174" spans="1:12" s="25" customFormat="1" x14ac:dyDescent="0.3">
      <c r="A174" s="30">
        <v>3713</v>
      </c>
      <c r="B174" s="31" t="s">
        <v>109</v>
      </c>
      <c r="C174" s="32">
        <f t="shared" ref="C174:L174" si="73">SUM(C175)</f>
        <v>525</v>
      </c>
      <c r="D174" s="32">
        <f t="shared" si="73"/>
        <v>565</v>
      </c>
      <c r="E174" s="32">
        <f t="shared" si="73"/>
        <v>565</v>
      </c>
      <c r="F174" s="32">
        <f t="shared" si="73"/>
        <v>565</v>
      </c>
      <c r="G174" s="32">
        <f t="shared" si="73"/>
        <v>565</v>
      </c>
      <c r="H174" s="32">
        <f t="shared" si="73"/>
        <v>565</v>
      </c>
      <c r="I174" s="32">
        <f t="shared" si="73"/>
        <v>565</v>
      </c>
      <c r="J174" s="32">
        <f t="shared" si="73"/>
        <v>565</v>
      </c>
      <c r="K174" s="217">
        <f>SUM(K175)</f>
        <v>0</v>
      </c>
      <c r="L174" s="32">
        <f t="shared" si="73"/>
        <v>565</v>
      </c>
    </row>
    <row r="175" spans="1:12" s="25" customFormat="1" x14ac:dyDescent="0.3">
      <c r="A175" s="51"/>
      <c r="B175" s="150" t="s">
        <v>162</v>
      </c>
      <c r="C175" s="39">
        <v>525</v>
      </c>
      <c r="D175" s="39">
        <v>565</v>
      </c>
      <c r="E175" s="39">
        <v>565</v>
      </c>
      <c r="F175" s="39">
        <v>565</v>
      </c>
      <c r="G175" s="39">
        <v>565</v>
      </c>
      <c r="H175" s="39">
        <v>565</v>
      </c>
      <c r="I175" s="39">
        <v>565</v>
      </c>
      <c r="J175" s="39">
        <v>565</v>
      </c>
      <c r="K175" s="220"/>
      <c r="L175" s="39">
        <v>565</v>
      </c>
    </row>
    <row r="176" spans="1:12" s="25" customFormat="1" x14ac:dyDescent="0.3">
      <c r="A176" s="64"/>
      <c r="B176" s="79"/>
      <c r="K176" s="219"/>
    </row>
    <row r="177" spans="1:12" s="25" customFormat="1" x14ac:dyDescent="0.3">
      <c r="A177" s="30">
        <v>3722</v>
      </c>
      <c r="B177" s="31" t="s">
        <v>61</v>
      </c>
      <c r="C177" s="32">
        <f t="shared" ref="C177:G177" si="74">SUM(C178:C189)</f>
        <v>18427</v>
      </c>
      <c r="D177" s="32">
        <f t="shared" si="74"/>
        <v>18926</v>
      </c>
      <c r="E177" s="32">
        <f t="shared" si="74"/>
        <v>18926</v>
      </c>
      <c r="F177" s="32">
        <f t="shared" si="74"/>
        <v>18957</v>
      </c>
      <c r="G177" s="32">
        <f t="shared" si="74"/>
        <v>18957</v>
      </c>
      <c r="H177" s="32">
        <f t="shared" ref="H177:I177" si="75">SUM(H178:H189)</f>
        <v>4757</v>
      </c>
      <c r="I177" s="32">
        <f t="shared" si="75"/>
        <v>4757</v>
      </c>
      <c r="J177" s="32">
        <f t="shared" ref="J177" si="76">SUM(J178:J189)</f>
        <v>4757</v>
      </c>
      <c r="K177" s="217">
        <f t="shared" ref="K177" si="77">SUM(K178:K189)</f>
        <v>200</v>
      </c>
      <c r="L177" s="32">
        <f>SUM(L178:L189)</f>
        <v>4957</v>
      </c>
    </row>
    <row r="178" spans="1:12" s="25" customFormat="1" x14ac:dyDescent="0.3">
      <c r="A178" s="51"/>
      <c r="B178" s="150" t="s">
        <v>163</v>
      </c>
      <c r="C178" s="39">
        <v>70</v>
      </c>
      <c r="D178" s="39">
        <v>90</v>
      </c>
      <c r="E178" s="39">
        <v>90</v>
      </c>
      <c r="F178" s="39">
        <v>90</v>
      </c>
      <c r="G178" s="39">
        <v>90</v>
      </c>
      <c r="H178" s="39">
        <v>90</v>
      </c>
      <c r="I178" s="39">
        <v>90</v>
      </c>
      <c r="J178" s="39">
        <v>90</v>
      </c>
      <c r="K178" s="220"/>
      <c r="L178" s="39">
        <v>90</v>
      </c>
    </row>
    <row r="179" spans="1:12" s="25" customFormat="1" x14ac:dyDescent="0.3">
      <c r="A179" s="37"/>
      <c r="B179" s="10" t="s">
        <v>164</v>
      </c>
      <c r="C179" s="39">
        <v>3200</v>
      </c>
      <c r="D179" s="39">
        <v>3200</v>
      </c>
      <c r="E179" s="39">
        <v>3200</v>
      </c>
      <c r="F179" s="39">
        <v>3200</v>
      </c>
      <c r="G179" s="39">
        <v>3200</v>
      </c>
      <c r="H179" s="39">
        <v>3200</v>
      </c>
      <c r="I179" s="39">
        <v>3200</v>
      </c>
      <c r="J179" s="39">
        <v>3200</v>
      </c>
      <c r="K179" s="220">
        <v>-120</v>
      </c>
      <c r="L179" s="39">
        <v>3080</v>
      </c>
    </row>
    <row r="180" spans="1:12" s="25" customFormat="1" ht="24.75" customHeight="1" x14ac:dyDescent="0.3">
      <c r="A180" s="37"/>
      <c r="B180" s="10" t="s">
        <v>165</v>
      </c>
      <c r="C180" s="39">
        <v>10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220"/>
      <c r="L180" s="39">
        <v>0</v>
      </c>
    </row>
    <row r="181" spans="1:12" s="25" customFormat="1" x14ac:dyDescent="0.3">
      <c r="A181" s="37"/>
      <c r="B181" s="10" t="s">
        <v>169</v>
      </c>
      <c r="C181" s="39">
        <v>35</v>
      </c>
      <c r="D181" s="39">
        <v>35</v>
      </c>
      <c r="E181" s="39">
        <v>35</v>
      </c>
      <c r="F181" s="39">
        <v>35</v>
      </c>
      <c r="G181" s="39">
        <v>35</v>
      </c>
      <c r="H181" s="39">
        <v>35</v>
      </c>
      <c r="I181" s="39">
        <v>35</v>
      </c>
      <c r="J181" s="39">
        <v>35</v>
      </c>
      <c r="K181" s="220">
        <v>20</v>
      </c>
      <c r="L181" s="39">
        <v>55</v>
      </c>
    </row>
    <row r="182" spans="1:12" s="25" customFormat="1" x14ac:dyDescent="0.3">
      <c r="A182" s="37"/>
      <c r="B182" s="10" t="s">
        <v>170</v>
      </c>
      <c r="C182" s="39">
        <v>80</v>
      </c>
      <c r="D182" s="39">
        <v>80</v>
      </c>
      <c r="E182" s="39">
        <v>80</v>
      </c>
      <c r="F182" s="39">
        <v>80</v>
      </c>
      <c r="G182" s="39">
        <v>80</v>
      </c>
      <c r="H182" s="39">
        <v>80</v>
      </c>
      <c r="I182" s="39">
        <v>80</v>
      </c>
      <c r="J182" s="39">
        <v>80</v>
      </c>
      <c r="K182" s="220"/>
      <c r="L182" s="39">
        <v>80</v>
      </c>
    </row>
    <row r="183" spans="1:12" s="25" customFormat="1" x14ac:dyDescent="0.3">
      <c r="A183" s="37"/>
      <c r="B183" s="10" t="s">
        <v>166</v>
      </c>
      <c r="C183" s="39">
        <v>150</v>
      </c>
      <c r="D183" s="39">
        <v>150</v>
      </c>
      <c r="E183" s="39">
        <v>150</v>
      </c>
      <c r="F183" s="39">
        <v>200</v>
      </c>
      <c r="G183" s="39">
        <v>200</v>
      </c>
      <c r="H183" s="39">
        <v>200</v>
      </c>
      <c r="I183" s="39">
        <v>200</v>
      </c>
      <c r="J183" s="39">
        <v>200</v>
      </c>
      <c r="K183" s="220"/>
      <c r="L183" s="39">
        <v>200</v>
      </c>
    </row>
    <row r="184" spans="1:12" s="25" customFormat="1" x14ac:dyDescent="0.3">
      <c r="A184" s="37"/>
      <c r="B184" s="10" t="s">
        <v>168</v>
      </c>
      <c r="C184" s="39">
        <v>152</v>
      </c>
      <c r="D184" s="39">
        <v>152</v>
      </c>
      <c r="E184" s="39">
        <v>152</v>
      </c>
      <c r="F184" s="39">
        <v>152</v>
      </c>
      <c r="G184" s="39">
        <v>152</v>
      </c>
      <c r="H184" s="39">
        <v>172</v>
      </c>
      <c r="I184" s="39">
        <v>172</v>
      </c>
      <c r="J184" s="39">
        <v>172</v>
      </c>
      <c r="K184" s="220"/>
      <c r="L184" s="39">
        <v>172</v>
      </c>
    </row>
    <row r="185" spans="1:12" s="25" customFormat="1" x14ac:dyDescent="0.3">
      <c r="A185" s="37"/>
      <c r="B185" s="10" t="s">
        <v>260</v>
      </c>
      <c r="C185" s="39"/>
      <c r="D185" s="39">
        <v>19</v>
      </c>
      <c r="E185" s="39">
        <v>19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220"/>
      <c r="L185" s="39">
        <v>0</v>
      </c>
    </row>
    <row r="186" spans="1:12" s="25" customFormat="1" x14ac:dyDescent="0.3">
      <c r="A186" s="37"/>
      <c r="B186" s="10" t="s">
        <v>261</v>
      </c>
      <c r="C186" s="39"/>
      <c r="D186" s="39">
        <v>250</v>
      </c>
      <c r="E186" s="39">
        <v>250</v>
      </c>
      <c r="F186" s="39">
        <v>250</v>
      </c>
      <c r="G186" s="39">
        <v>250</v>
      </c>
      <c r="H186" s="39">
        <v>250</v>
      </c>
      <c r="I186" s="39">
        <v>250</v>
      </c>
      <c r="J186" s="39">
        <v>250</v>
      </c>
      <c r="K186" s="220"/>
      <c r="L186" s="39">
        <v>250</v>
      </c>
    </row>
    <row r="187" spans="1:12" s="25" customFormat="1" x14ac:dyDescent="0.3">
      <c r="A187" s="37"/>
      <c r="B187" s="10" t="s">
        <v>167</v>
      </c>
      <c r="C187" s="39">
        <v>730</v>
      </c>
      <c r="D187" s="39">
        <v>730</v>
      </c>
      <c r="E187" s="39">
        <v>730</v>
      </c>
      <c r="F187" s="39">
        <v>730</v>
      </c>
      <c r="G187" s="39">
        <v>730</v>
      </c>
      <c r="H187" s="39">
        <v>730</v>
      </c>
      <c r="I187" s="39">
        <v>730</v>
      </c>
      <c r="J187" s="39">
        <v>730</v>
      </c>
      <c r="K187" s="220"/>
      <c r="L187" s="39">
        <v>730</v>
      </c>
    </row>
    <row r="188" spans="1:12" s="5" customFormat="1" x14ac:dyDescent="0.3">
      <c r="A188" s="9"/>
      <c r="B188" s="10" t="s">
        <v>171</v>
      </c>
      <c r="C188" s="8">
        <v>10000</v>
      </c>
      <c r="D188" s="39">
        <v>10220</v>
      </c>
      <c r="E188" s="39">
        <v>10220</v>
      </c>
      <c r="F188" s="39">
        <v>10220</v>
      </c>
      <c r="G188" s="39">
        <v>10220</v>
      </c>
      <c r="H188" s="39">
        <v>0</v>
      </c>
      <c r="I188" s="39">
        <v>0</v>
      </c>
      <c r="J188" s="39">
        <v>0</v>
      </c>
      <c r="K188" s="220">
        <v>20</v>
      </c>
      <c r="L188" s="39">
        <v>20</v>
      </c>
    </row>
    <row r="189" spans="1:12" s="5" customFormat="1" x14ac:dyDescent="0.3">
      <c r="A189" s="9"/>
      <c r="B189" s="10" t="s">
        <v>116</v>
      </c>
      <c r="C189" s="8">
        <v>4000</v>
      </c>
      <c r="D189" s="39">
        <v>4000</v>
      </c>
      <c r="E189" s="39">
        <v>4000</v>
      </c>
      <c r="F189" s="39">
        <v>4000</v>
      </c>
      <c r="G189" s="39">
        <v>4000</v>
      </c>
      <c r="H189" s="39">
        <v>0</v>
      </c>
      <c r="I189" s="39">
        <v>0</v>
      </c>
      <c r="J189" s="39">
        <v>0</v>
      </c>
      <c r="K189" s="220">
        <v>280</v>
      </c>
      <c r="L189" s="39">
        <v>280</v>
      </c>
    </row>
    <row r="190" spans="1:12" s="5" customFormat="1" x14ac:dyDescent="0.3">
      <c r="A190" s="207"/>
      <c r="B190" s="177"/>
      <c r="C190" s="208"/>
      <c r="D190" s="50"/>
      <c r="E190" s="50"/>
      <c r="F190" s="50"/>
      <c r="G190" s="50"/>
      <c r="H190" s="50"/>
      <c r="I190" s="50"/>
      <c r="J190" s="50"/>
      <c r="K190" s="225"/>
      <c r="L190" s="50"/>
    </row>
    <row r="191" spans="1:12" s="55" customFormat="1" x14ac:dyDescent="0.3">
      <c r="A191" s="30">
        <v>3745</v>
      </c>
      <c r="B191" s="31" t="s">
        <v>8</v>
      </c>
      <c r="C191" s="32">
        <f t="shared" ref="C191:G191" si="78">SUM(C192:C195)</f>
        <v>293</v>
      </c>
      <c r="D191" s="32">
        <f t="shared" si="78"/>
        <v>1253</v>
      </c>
      <c r="E191" s="32">
        <f t="shared" si="78"/>
        <v>1253</v>
      </c>
      <c r="F191" s="32">
        <f t="shared" si="78"/>
        <v>703</v>
      </c>
      <c r="G191" s="32">
        <f t="shared" si="78"/>
        <v>703</v>
      </c>
      <c r="H191" s="32">
        <f t="shared" ref="H191:I191" si="79">SUM(H192:H195)</f>
        <v>403</v>
      </c>
      <c r="I191" s="32">
        <f t="shared" si="79"/>
        <v>403</v>
      </c>
      <c r="J191" s="32">
        <f t="shared" ref="J191" si="80">SUM(J192:J195)</f>
        <v>403</v>
      </c>
      <c r="K191" s="217">
        <f t="shared" ref="K191:L191" si="81">SUM(K192:K195)</f>
        <v>0</v>
      </c>
      <c r="L191" s="32">
        <f t="shared" si="81"/>
        <v>403</v>
      </c>
    </row>
    <row r="192" spans="1:12" s="56" customFormat="1" ht="27.75" customHeight="1" x14ac:dyDescent="0.3">
      <c r="A192" s="66"/>
      <c r="B192" s="152" t="s">
        <v>172</v>
      </c>
      <c r="C192" s="39">
        <v>287</v>
      </c>
      <c r="D192" s="39">
        <v>287</v>
      </c>
      <c r="E192" s="39">
        <v>287</v>
      </c>
      <c r="F192" s="39">
        <v>302</v>
      </c>
      <c r="G192" s="39">
        <v>302</v>
      </c>
      <c r="H192" s="39">
        <v>302</v>
      </c>
      <c r="I192" s="39">
        <v>302</v>
      </c>
      <c r="J192" s="39">
        <v>302</v>
      </c>
      <c r="K192" s="220"/>
      <c r="L192" s="39">
        <v>302</v>
      </c>
    </row>
    <row r="193" spans="1:12" s="56" customFormat="1" ht="27.6" x14ac:dyDescent="0.3">
      <c r="A193" s="66"/>
      <c r="B193" s="152" t="s">
        <v>173</v>
      </c>
      <c r="C193" s="39">
        <v>6</v>
      </c>
      <c r="D193" s="39">
        <v>6</v>
      </c>
      <c r="E193" s="39">
        <v>6</v>
      </c>
      <c r="F193" s="39">
        <v>6</v>
      </c>
      <c r="G193" s="39">
        <v>6</v>
      </c>
      <c r="H193" s="39">
        <v>6</v>
      </c>
      <c r="I193" s="39">
        <v>6</v>
      </c>
      <c r="J193" s="39">
        <v>6</v>
      </c>
      <c r="K193" s="220"/>
      <c r="L193" s="39">
        <v>6</v>
      </c>
    </row>
    <row r="194" spans="1:12" s="56" customFormat="1" x14ac:dyDescent="0.3">
      <c r="A194" s="66"/>
      <c r="B194" s="152" t="s">
        <v>332</v>
      </c>
      <c r="C194" s="39"/>
      <c r="D194" s="39">
        <v>60</v>
      </c>
      <c r="E194" s="39">
        <v>60</v>
      </c>
      <c r="F194" s="39">
        <v>95</v>
      </c>
      <c r="G194" s="39">
        <v>95</v>
      </c>
      <c r="H194" s="39">
        <v>95</v>
      </c>
      <c r="I194" s="39">
        <v>95</v>
      </c>
      <c r="J194" s="39">
        <v>95</v>
      </c>
      <c r="K194" s="220"/>
      <c r="L194" s="39">
        <v>95</v>
      </c>
    </row>
    <row r="195" spans="1:12" s="213" customFormat="1" x14ac:dyDescent="0.3">
      <c r="A195" s="34"/>
      <c r="B195" s="195" t="s">
        <v>253</v>
      </c>
      <c r="C195" s="36"/>
      <c r="D195" s="36">
        <v>900</v>
      </c>
      <c r="E195" s="36">
        <v>900</v>
      </c>
      <c r="F195" s="36">
        <v>300</v>
      </c>
      <c r="G195" s="36">
        <v>300</v>
      </c>
      <c r="H195" s="36">
        <v>0</v>
      </c>
      <c r="I195" s="36">
        <v>0</v>
      </c>
      <c r="J195" s="36">
        <v>0</v>
      </c>
      <c r="K195" s="218"/>
      <c r="L195" s="36">
        <v>0</v>
      </c>
    </row>
    <row r="196" spans="1:12" s="56" customFormat="1" x14ac:dyDescent="0.3">
      <c r="A196" s="75"/>
      <c r="B196" s="80"/>
      <c r="C196" s="50"/>
      <c r="D196" s="50"/>
      <c r="E196" s="50"/>
      <c r="F196" s="50"/>
      <c r="G196" s="50"/>
      <c r="H196" s="50"/>
      <c r="I196" s="50"/>
      <c r="J196" s="50"/>
      <c r="K196" s="225"/>
      <c r="L196" s="50"/>
    </row>
    <row r="197" spans="1:12" s="33" customFormat="1" x14ac:dyDescent="0.3">
      <c r="A197" s="30">
        <v>4312</v>
      </c>
      <c r="B197" s="163" t="s">
        <v>292</v>
      </c>
      <c r="C197" s="81">
        <f t="shared" ref="C197:L197" si="82">SUM(C198)</f>
        <v>0</v>
      </c>
      <c r="D197" s="81">
        <f t="shared" si="82"/>
        <v>0</v>
      </c>
      <c r="E197" s="81">
        <f t="shared" si="82"/>
        <v>0</v>
      </c>
      <c r="F197" s="81">
        <f t="shared" si="82"/>
        <v>68</v>
      </c>
      <c r="G197" s="81">
        <f t="shared" si="82"/>
        <v>68</v>
      </c>
      <c r="H197" s="81">
        <f t="shared" si="82"/>
        <v>68</v>
      </c>
      <c r="I197" s="81">
        <f t="shared" si="82"/>
        <v>68</v>
      </c>
      <c r="J197" s="81">
        <f t="shared" si="82"/>
        <v>68</v>
      </c>
      <c r="K197" s="231">
        <f>SUM(K198)</f>
        <v>0</v>
      </c>
      <c r="L197" s="81">
        <f t="shared" si="82"/>
        <v>68</v>
      </c>
    </row>
    <row r="198" spans="1:12" s="33" customFormat="1" x14ac:dyDescent="0.3">
      <c r="A198" s="82"/>
      <c r="B198" s="146" t="s">
        <v>293</v>
      </c>
      <c r="C198" s="36"/>
      <c r="D198" s="36"/>
      <c r="E198" s="36"/>
      <c r="F198" s="36">
        <v>68</v>
      </c>
      <c r="G198" s="36">
        <v>68</v>
      </c>
      <c r="H198" s="36">
        <v>68</v>
      </c>
      <c r="I198" s="36">
        <v>68</v>
      </c>
      <c r="J198" s="36">
        <v>68</v>
      </c>
      <c r="K198" s="218"/>
      <c r="L198" s="36">
        <v>68</v>
      </c>
    </row>
    <row r="199" spans="1:12" s="56" customFormat="1" x14ac:dyDescent="0.3">
      <c r="A199" s="75"/>
      <c r="B199" s="80"/>
      <c r="C199" s="50"/>
      <c r="D199" s="50"/>
      <c r="E199" s="50"/>
      <c r="F199" s="50"/>
      <c r="G199" s="50"/>
      <c r="H199" s="50"/>
      <c r="I199" s="50"/>
      <c r="J199" s="50"/>
      <c r="K199" s="225"/>
      <c r="L199" s="50"/>
    </row>
    <row r="200" spans="1:12" s="33" customFormat="1" x14ac:dyDescent="0.3">
      <c r="A200" s="30">
        <v>4349</v>
      </c>
      <c r="B200" s="31" t="s">
        <v>96</v>
      </c>
      <c r="C200" s="81">
        <f t="shared" ref="C200:H200" si="83">SUM(C201:C203)</f>
        <v>1212</v>
      </c>
      <c r="D200" s="81">
        <f t="shared" si="83"/>
        <v>1212</v>
      </c>
      <c r="E200" s="81">
        <f t="shared" si="83"/>
        <v>1212</v>
      </c>
      <c r="F200" s="81">
        <f t="shared" si="83"/>
        <v>1212</v>
      </c>
      <c r="G200" s="81">
        <f t="shared" si="83"/>
        <v>1212</v>
      </c>
      <c r="H200" s="81">
        <f t="shared" si="83"/>
        <v>62</v>
      </c>
      <c r="I200" s="81">
        <f t="shared" ref="I200:L200" si="84">SUM(I201:I203)</f>
        <v>62</v>
      </c>
      <c r="J200" s="81">
        <f t="shared" ref="J200" si="85">SUM(J201:J203)</f>
        <v>62</v>
      </c>
      <c r="K200" s="231">
        <f>SUM(K201:K203)</f>
        <v>0</v>
      </c>
      <c r="L200" s="81">
        <f t="shared" si="84"/>
        <v>62</v>
      </c>
    </row>
    <row r="201" spans="1:12" s="33" customFormat="1" x14ac:dyDescent="0.3">
      <c r="A201" s="82"/>
      <c r="B201" s="146" t="s">
        <v>174</v>
      </c>
      <c r="C201" s="36">
        <v>1150</v>
      </c>
      <c r="D201" s="36">
        <v>1150</v>
      </c>
      <c r="E201" s="36">
        <v>1150</v>
      </c>
      <c r="F201" s="36">
        <v>1150</v>
      </c>
      <c r="G201" s="36">
        <v>1150</v>
      </c>
      <c r="H201" s="36">
        <v>0</v>
      </c>
      <c r="I201" s="36">
        <v>0</v>
      </c>
      <c r="J201" s="36">
        <v>0</v>
      </c>
      <c r="K201" s="218"/>
      <c r="L201" s="36">
        <v>0</v>
      </c>
    </row>
    <row r="202" spans="1:12" s="25" customFormat="1" x14ac:dyDescent="0.3">
      <c r="A202" s="37"/>
      <c r="B202" s="10" t="s">
        <v>175</v>
      </c>
      <c r="C202" s="36">
        <v>32</v>
      </c>
      <c r="D202" s="36">
        <v>32</v>
      </c>
      <c r="E202" s="36">
        <v>32</v>
      </c>
      <c r="F202" s="36">
        <v>32</v>
      </c>
      <c r="G202" s="36">
        <v>32</v>
      </c>
      <c r="H202" s="36">
        <v>32</v>
      </c>
      <c r="I202" s="36">
        <v>32</v>
      </c>
      <c r="J202" s="36">
        <v>32</v>
      </c>
      <c r="K202" s="218"/>
      <c r="L202" s="36">
        <v>32</v>
      </c>
    </row>
    <row r="203" spans="1:12" s="25" customFormat="1" x14ac:dyDescent="0.3">
      <c r="A203" s="59"/>
      <c r="B203" s="9" t="s">
        <v>176</v>
      </c>
      <c r="C203" s="36">
        <v>30</v>
      </c>
      <c r="D203" s="36">
        <v>30</v>
      </c>
      <c r="E203" s="36">
        <v>30</v>
      </c>
      <c r="F203" s="36">
        <v>30</v>
      </c>
      <c r="G203" s="36">
        <v>30</v>
      </c>
      <c r="H203" s="36">
        <v>30</v>
      </c>
      <c r="I203" s="36">
        <v>30</v>
      </c>
      <c r="J203" s="36">
        <v>30</v>
      </c>
      <c r="K203" s="218"/>
      <c r="L203" s="36">
        <v>30</v>
      </c>
    </row>
    <row r="204" spans="1:12" s="25" customFormat="1" x14ac:dyDescent="0.3">
      <c r="A204" s="20"/>
      <c r="B204" s="40"/>
      <c r="K204" s="219"/>
    </row>
    <row r="205" spans="1:12" s="33" customFormat="1" x14ac:dyDescent="0.3">
      <c r="A205" s="30">
        <v>4344</v>
      </c>
      <c r="B205" s="163" t="s">
        <v>294</v>
      </c>
      <c r="C205" s="81">
        <f t="shared" ref="C205:L205" si="86">SUM(C206)</f>
        <v>0</v>
      </c>
      <c r="D205" s="81">
        <f t="shared" si="86"/>
        <v>0</v>
      </c>
      <c r="E205" s="81">
        <f t="shared" si="86"/>
        <v>0</v>
      </c>
      <c r="F205" s="81">
        <f t="shared" si="86"/>
        <v>5</v>
      </c>
      <c r="G205" s="81">
        <f t="shared" si="86"/>
        <v>5</v>
      </c>
      <c r="H205" s="81">
        <f t="shared" si="86"/>
        <v>5</v>
      </c>
      <c r="I205" s="81">
        <f t="shared" si="86"/>
        <v>5</v>
      </c>
      <c r="J205" s="81">
        <f t="shared" si="86"/>
        <v>5</v>
      </c>
      <c r="K205" s="231">
        <f>SUM(K206)</f>
        <v>0</v>
      </c>
      <c r="L205" s="81">
        <f t="shared" si="86"/>
        <v>5</v>
      </c>
    </row>
    <row r="206" spans="1:12" s="33" customFormat="1" x14ac:dyDescent="0.3">
      <c r="A206" s="82"/>
      <c r="B206" s="146" t="s">
        <v>295</v>
      </c>
      <c r="C206" s="36"/>
      <c r="D206" s="36"/>
      <c r="E206" s="36"/>
      <c r="F206" s="36">
        <v>5</v>
      </c>
      <c r="G206" s="36">
        <v>5</v>
      </c>
      <c r="H206" s="36">
        <v>5</v>
      </c>
      <c r="I206" s="36">
        <v>5</v>
      </c>
      <c r="J206" s="36">
        <v>5</v>
      </c>
      <c r="K206" s="218"/>
      <c r="L206" s="36">
        <v>5</v>
      </c>
    </row>
    <row r="207" spans="1:12" s="25" customFormat="1" x14ac:dyDescent="0.3">
      <c r="A207" s="20"/>
      <c r="B207" s="40"/>
      <c r="K207" s="219"/>
    </row>
    <row r="208" spans="1:12" s="33" customFormat="1" x14ac:dyDescent="0.3">
      <c r="A208" s="30">
        <v>4350</v>
      </c>
      <c r="B208" s="163" t="s">
        <v>296</v>
      </c>
      <c r="C208" s="81">
        <f t="shared" ref="C208:G208" si="87">SUM(C209:C211)</f>
        <v>0</v>
      </c>
      <c r="D208" s="81">
        <f t="shared" si="87"/>
        <v>0</v>
      </c>
      <c r="E208" s="81">
        <f t="shared" si="87"/>
        <v>0</v>
      </c>
      <c r="F208" s="81">
        <f t="shared" si="87"/>
        <v>64</v>
      </c>
      <c r="G208" s="81">
        <f t="shared" si="87"/>
        <v>64</v>
      </c>
      <c r="H208" s="81">
        <f t="shared" ref="H208:I208" si="88">SUM(H209:H211)</f>
        <v>64</v>
      </c>
      <c r="I208" s="81">
        <f t="shared" si="88"/>
        <v>64</v>
      </c>
      <c r="J208" s="81">
        <f t="shared" ref="J208" si="89">SUM(J209:J211)</f>
        <v>64</v>
      </c>
      <c r="K208" s="231">
        <f t="shared" ref="K208:L208" si="90">SUM(K209:K211)</f>
        <v>0</v>
      </c>
      <c r="L208" s="81">
        <f t="shared" si="90"/>
        <v>64</v>
      </c>
    </row>
    <row r="209" spans="1:12" s="183" customFormat="1" x14ac:dyDescent="0.3">
      <c r="A209" s="171"/>
      <c r="B209" s="153" t="s">
        <v>298</v>
      </c>
      <c r="C209" s="195"/>
      <c r="D209" s="195"/>
      <c r="E209" s="195"/>
      <c r="F209" s="195">
        <v>7</v>
      </c>
      <c r="G209" s="195">
        <v>7</v>
      </c>
      <c r="H209" s="195">
        <v>7</v>
      </c>
      <c r="I209" s="195">
        <v>7</v>
      </c>
      <c r="J209" s="195">
        <v>7</v>
      </c>
      <c r="K209" s="232"/>
      <c r="L209" s="195">
        <v>7</v>
      </c>
    </row>
    <row r="210" spans="1:12" s="183" customFormat="1" x14ac:dyDescent="0.3">
      <c r="A210" s="171"/>
      <c r="B210" s="153" t="s">
        <v>297</v>
      </c>
      <c r="C210" s="195"/>
      <c r="D210" s="195"/>
      <c r="E210" s="195"/>
      <c r="F210" s="195">
        <v>40</v>
      </c>
      <c r="G210" s="195">
        <v>40</v>
      </c>
      <c r="H210" s="195">
        <v>40</v>
      </c>
      <c r="I210" s="195">
        <v>40</v>
      </c>
      <c r="J210" s="195">
        <v>40</v>
      </c>
      <c r="K210" s="232"/>
      <c r="L210" s="195">
        <v>40</v>
      </c>
    </row>
    <row r="211" spans="1:12" s="183" customFormat="1" x14ac:dyDescent="0.3">
      <c r="A211" s="171"/>
      <c r="B211" s="153" t="s">
        <v>299</v>
      </c>
      <c r="C211" s="195"/>
      <c r="D211" s="195"/>
      <c r="E211" s="195"/>
      <c r="F211" s="195">
        <v>17</v>
      </c>
      <c r="G211" s="195">
        <v>17</v>
      </c>
      <c r="H211" s="195">
        <v>17</v>
      </c>
      <c r="I211" s="195">
        <v>17</v>
      </c>
      <c r="J211" s="195">
        <v>17</v>
      </c>
      <c r="K211" s="232"/>
      <c r="L211" s="195">
        <v>17</v>
      </c>
    </row>
    <row r="212" spans="1:12" s="33" customFormat="1" x14ac:dyDescent="0.3">
      <c r="A212" s="193"/>
      <c r="B212" s="154"/>
      <c r="C212" s="194"/>
      <c r="D212" s="194"/>
      <c r="E212" s="194"/>
      <c r="F212" s="194"/>
      <c r="G212" s="194"/>
      <c r="H212" s="194"/>
      <c r="I212" s="194"/>
      <c r="J212" s="194"/>
      <c r="K212" s="233"/>
      <c r="L212" s="194"/>
    </row>
    <row r="213" spans="1:12" s="33" customFormat="1" ht="27.6" x14ac:dyDescent="0.3">
      <c r="A213" s="30">
        <v>4351</v>
      </c>
      <c r="B213" s="163" t="s">
        <v>300</v>
      </c>
      <c r="C213" s="81">
        <f t="shared" ref="C213:G213" si="91">SUM(C214:C216)</f>
        <v>0</v>
      </c>
      <c r="D213" s="81">
        <f t="shared" si="91"/>
        <v>0</v>
      </c>
      <c r="E213" s="81">
        <f t="shared" si="91"/>
        <v>0</v>
      </c>
      <c r="F213" s="81">
        <f t="shared" si="91"/>
        <v>732.5</v>
      </c>
      <c r="G213" s="81">
        <f t="shared" si="91"/>
        <v>732.5</v>
      </c>
      <c r="H213" s="81">
        <f t="shared" ref="H213:I213" si="92">SUM(H214:H216)</f>
        <v>732.5</v>
      </c>
      <c r="I213" s="81">
        <f t="shared" si="92"/>
        <v>732.5</v>
      </c>
      <c r="J213" s="81">
        <f t="shared" ref="J213" si="93">SUM(J214:J216)</f>
        <v>732.5</v>
      </c>
      <c r="K213" s="231">
        <f t="shared" ref="K213:L213" si="94">SUM(K214:K216)</f>
        <v>0</v>
      </c>
      <c r="L213" s="81">
        <f t="shared" si="94"/>
        <v>732.5</v>
      </c>
    </row>
    <row r="214" spans="1:12" s="183" customFormat="1" ht="27.6" x14ac:dyDescent="0.3">
      <c r="A214" s="171"/>
      <c r="B214" s="153" t="s">
        <v>302</v>
      </c>
      <c r="C214" s="195"/>
      <c r="D214" s="195"/>
      <c r="E214" s="195"/>
      <c r="F214" s="195">
        <v>32.5</v>
      </c>
      <c r="G214" s="195">
        <v>32.5</v>
      </c>
      <c r="H214" s="195">
        <v>32.5</v>
      </c>
      <c r="I214" s="195">
        <v>32.5</v>
      </c>
      <c r="J214" s="195">
        <v>32.5</v>
      </c>
      <c r="K214" s="232"/>
      <c r="L214" s="195">
        <v>32.5</v>
      </c>
    </row>
    <row r="215" spans="1:12" s="183" customFormat="1" x14ac:dyDescent="0.3">
      <c r="A215" s="196"/>
      <c r="B215" s="171" t="s">
        <v>301</v>
      </c>
      <c r="C215" s="195"/>
      <c r="D215" s="195"/>
      <c r="E215" s="195"/>
      <c r="F215" s="195">
        <v>700</v>
      </c>
      <c r="G215" s="195">
        <v>700</v>
      </c>
      <c r="H215" s="195">
        <v>700</v>
      </c>
      <c r="I215" s="195">
        <v>700</v>
      </c>
      <c r="J215" s="195">
        <v>700</v>
      </c>
      <c r="K215" s="232"/>
      <c r="L215" s="195">
        <v>700</v>
      </c>
    </row>
    <row r="216" spans="1:12" s="25" customFormat="1" x14ac:dyDescent="0.3">
      <c r="A216" s="20"/>
      <c r="B216" s="40"/>
      <c r="K216" s="219"/>
    </row>
    <row r="217" spans="1:12" s="33" customFormat="1" x14ac:dyDescent="0.3">
      <c r="A217" s="30">
        <v>4356</v>
      </c>
      <c r="B217" s="163" t="s">
        <v>303</v>
      </c>
      <c r="C217" s="81">
        <f t="shared" ref="C217:G217" si="95">SUM(C218:C220)</f>
        <v>0</v>
      </c>
      <c r="D217" s="81">
        <f t="shared" si="95"/>
        <v>0</v>
      </c>
      <c r="E217" s="81">
        <f t="shared" si="95"/>
        <v>0</v>
      </c>
      <c r="F217" s="81">
        <f t="shared" si="95"/>
        <v>10</v>
      </c>
      <c r="G217" s="81">
        <f t="shared" si="95"/>
        <v>10</v>
      </c>
      <c r="H217" s="81">
        <f t="shared" ref="H217:I217" si="96">SUM(H218:H220)</f>
        <v>10</v>
      </c>
      <c r="I217" s="81">
        <f t="shared" si="96"/>
        <v>10</v>
      </c>
      <c r="J217" s="81">
        <f t="shared" ref="J217" si="97">SUM(J218:J220)</f>
        <v>10</v>
      </c>
      <c r="K217" s="231">
        <f t="shared" ref="K217:L217" si="98">SUM(K218:K220)</f>
        <v>0</v>
      </c>
      <c r="L217" s="81">
        <f t="shared" si="98"/>
        <v>10</v>
      </c>
    </row>
    <row r="218" spans="1:12" s="183" customFormat="1" x14ac:dyDescent="0.3">
      <c r="A218" s="171"/>
      <c r="B218" s="153" t="s">
        <v>304</v>
      </c>
      <c r="C218" s="195"/>
      <c r="D218" s="195"/>
      <c r="E218" s="195"/>
      <c r="F218" s="195">
        <v>5</v>
      </c>
      <c r="G218" s="195">
        <v>5</v>
      </c>
      <c r="H218" s="195">
        <v>5</v>
      </c>
      <c r="I218" s="195">
        <v>5</v>
      </c>
      <c r="J218" s="195">
        <v>5</v>
      </c>
      <c r="K218" s="232"/>
      <c r="L218" s="195">
        <v>5</v>
      </c>
    </row>
    <row r="219" spans="1:12" s="183" customFormat="1" x14ac:dyDescent="0.3">
      <c r="A219" s="196"/>
      <c r="B219" s="171" t="s">
        <v>305</v>
      </c>
      <c r="C219" s="195"/>
      <c r="D219" s="195"/>
      <c r="E219" s="195"/>
      <c r="F219" s="195">
        <v>5</v>
      </c>
      <c r="G219" s="195">
        <v>5</v>
      </c>
      <c r="H219" s="195">
        <v>5</v>
      </c>
      <c r="I219" s="195">
        <v>5</v>
      </c>
      <c r="J219" s="195">
        <v>5</v>
      </c>
      <c r="K219" s="232"/>
      <c r="L219" s="195">
        <v>5</v>
      </c>
    </row>
    <row r="220" spans="1:12" s="25" customFormat="1" x14ac:dyDescent="0.3">
      <c r="A220" s="20"/>
      <c r="B220" s="40"/>
      <c r="K220" s="219"/>
    </row>
    <row r="221" spans="1:12" s="33" customFormat="1" ht="27.6" x14ac:dyDescent="0.3">
      <c r="A221" s="30">
        <v>4357</v>
      </c>
      <c r="B221" s="163" t="s">
        <v>306</v>
      </c>
      <c r="C221" s="81">
        <f t="shared" ref="C221:G221" si="99">SUM(C222:C224)</f>
        <v>0</v>
      </c>
      <c r="D221" s="81">
        <f t="shared" si="99"/>
        <v>0</v>
      </c>
      <c r="E221" s="81">
        <f t="shared" si="99"/>
        <v>0</v>
      </c>
      <c r="F221" s="81">
        <f t="shared" si="99"/>
        <v>54</v>
      </c>
      <c r="G221" s="81">
        <f t="shared" si="99"/>
        <v>54</v>
      </c>
      <c r="H221" s="81">
        <f t="shared" ref="H221:I221" si="100">SUM(H222:H224)</f>
        <v>54</v>
      </c>
      <c r="I221" s="81">
        <f t="shared" si="100"/>
        <v>54</v>
      </c>
      <c r="J221" s="81">
        <f t="shared" ref="J221" si="101">SUM(J222:J224)</f>
        <v>54</v>
      </c>
      <c r="K221" s="231">
        <f t="shared" ref="K221:L221" si="102">SUM(K222:K224)</f>
        <v>0</v>
      </c>
      <c r="L221" s="81">
        <f t="shared" si="102"/>
        <v>54</v>
      </c>
    </row>
    <row r="222" spans="1:12" s="183" customFormat="1" x14ac:dyDescent="0.3">
      <c r="A222" s="171"/>
      <c r="B222" s="153" t="s">
        <v>307</v>
      </c>
      <c r="C222" s="195"/>
      <c r="D222" s="195"/>
      <c r="E222" s="195"/>
      <c r="F222" s="195">
        <v>15</v>
      </c>
      <c r="G222" s="195">
        <v>15</v>
      </c>
      <c r="H222" s="195">
        <v>15</v>
      </c>
      <c r="I222" s="195">
        <v>15</v>
      </c>
      <c r="J222" s="195">
        <v>15</v>
      </c>
      <c r="K222" s="232"/>
      <c r="L222" s="195">
        <v>15</v>
      </c>
    </row>
    <row r="223" spans="1:12" s="183" customFormat="1" x14ac:dyDescent="0.3">
      <c r="A223" s="196"/>
      <c r="B223" s="171" t="s">
        <v>308</v>
      </c>
      <c r="C223" s="195"/>
      <c r="D223" s="195"/>
      <c r="E223" s="195"/>
      <c r="F223" s="195">
        <v>39</v>
      </c>
      <c r="G223" s="195">
        <v>39</v>
      </c>
      <c r="H223" s="195">
        <v>39</v>
      </c>
      <c r="I223" s="195">
        <v>39</v>
      </c>
      <c r="J223" s="195">
        <v>39</v>
      </c>
      <c r="K223" s="232"/>
      <c r="L223" s="195">
        <v>39</v>
      </c>
    </row>
    <row r="224" spans="1:12" s="25" customFormat="1" x14ac:dyDescent="0.3">
      <c r="A224" s="20"/>
      <c r="B224" s="40"/>
      <c r="K224" s="219"/>
    </row>
    <row r="225" spans="1:12" s="33" customFormat="1" x14ac:dyDescent="0.3">
      <c r="A225" s="30">
        <v>4359</v>
      </c>
      <c r="B225" s="163" t="s">
        <v>309</v>
      </c>
      <c r="C225" s="81">
        <f t="shared" ref="C225:L225" si="103">SUM(C226)</f>
        <v>0</v>
      </c>
      <c r="D225" s="81">
        <f t="shared" si="103"/>
        <v>0</v>
      </c>
      <c r="E225" s="81">
        <f t="shared" si="103"/>
        <v>0</v>
      </c>
      <c r="F225" s="81">
        <f t="shared" si="103"/>
        <v>176.5</v>
      </c>
      <c r="G225" s="81">
        <f t="shared" si="103"/>
        <v>176.5</v>
      </c>
      <c r="H225" s="81">
        <f t="shared" si="103"/>
        <v>176.5</v>
      </c>
      <c r="I225" s="81">
        <f t="shared" si="103"/>
        <v>176.5</v>
      </c>
      <c r="J225" s="81">
        <f t="shared" si="103"/>
        <v>176.5</v>
      </c>
      <c r="K225" s="231">
        <f>SUM(K226)</f>
        <v>0</v>
      </c>
      <c r="L225" s="81">
        <f t="shared" si="103"/>
        <v>176.5</v>
      </c>
    </row>
    <row r="226" spans="1:12" s="33" customFormat="1" ht="27.6" x14ac:dyDescent="0.3">
      <c r="A226" s="82"/>
      <c r="B226" s="146" t="s">
        <v>310</v>
      </c>
      <c r="C226" s="36"/>
      <c r="D226" s="36"/>
      <c r="E226" s="36"/>
      <c r="F226" s="36">
        <v>176.5</v>
      </c>
      <c r="G226" s="36">
        <v>176.5</v>
      </c>
      <c r="H226" s="36">
        <v>176.5</v>
      </c>
      <c r="I226" s="36">
        <v>176.5</v>
      </c>
      <c r="J226" s="36">
        <v>176.5</v>
      </c>
      <c r="K226" s="218"/>
      <c r="L226" s="36">
        <v>176.5</v>
      </c>
    </row>
    <row r="227" spans="1:12" s="25" customFormat="1" x14ac:dyDescent="0.3">
      <c r="A227" s="20"/>
      <c r="B227" s="40"/>
      <c r="K227" s="219"/>
    </row>
    <row r="228" spans="1:12" s="33" customFormat="1" x14ac:dyDescent="0.3">
      <c r="A228" s="30">
        <v>4371</v>
      </c>
      <c r="B228" s="163" t="s">
        <v>311</v>
      </c>
      <c r="C228" s="81">
        <f t="shared" ref="C228:L228" si="104">SUM(C229)</f>
        <v>0</v>
      </c>
      <c r="D228" s="81">
        <f t="shared" si="104"/>
        <v>0</v>
      </c>
      <c r="E228" s="81">
        <f t="shared" si="104"/>
        <v>0</v>
      </c>
      <c r="F228" s="81">
        <f t="shared" si="104"/>
        <v>15</v>
      </c>
      <c r="G228" s="81">
        <f t="shared" si="104"/>
        <v>15</v>
      </c>
      <c r="H228" s="81">
        <f t="shared" si="104"/>
        <v>15</v>
      </c>
      <c r="I228" s="81">
        <f t="shared" si="104"/>
        <v>15</v>
      </c>
      <c r="J228" s="81">
        <f t="shared" si="104"/>
        <v>15</v>
      </c>
      <c r="K228" s="231">
        <f>SUM(K229)</f>
        <v>0</v>
      </c>
      <c r="L228" s="81">
        <f t="shared" si="104"/>
        <v>15</v>
      </c>
    </row>
    <row r="229" spans="1:12" s="33" customFormat="1" x14ac:dyDescent="0.3">
      <c r="A229" s="82"/>
      <c r="B229" s="146" t="s">
        <v>312</v>
      </c>
      <c r="C229" s="36"/>
      <c r="D229" s="36"/>
      <c r="E229" s="36"/>
      <c r="F229" s="36">
        <v>15</v>
      </c>
      <c r="G229" s="36">
        <v>15</v>
      </c>
      <c r="H229" s="36">
        <v>15</v>
      </c>
      <c r="I229" s="36">
        <v>15</v>
      </c>
      <c r="J229" s="36">
        <v>15</v>
      </c>
      <c r="K229" s="218"/>
      <c r="L229" s="36">
        <v>15</v>
      </c>
    </row>
    <row r="230" spans="1:12" s="25" customFormat="1" x14ac:dyDescent="0.3">
      <c r="A230" s="20"/>
      <c r="B230" s="40"/>
      <c r="K230" s="219"/>
    </row>
    <row r="231" spans="1:12" s="33" customFormat="1" x14ac:dyDescent="0.3">
      <c r="A231" s="30">
        <v>4378</v>
      </c>
      <c r="B231" s="163" t="s">
        <v>313</v>
      </c>
      <c r="C231" s="81">
        <f t="shared" ref="C231:L231" si="105">SUM(C232)</f>
        <v>0</v>
      </c>
      <c r="D231" s="81">
        <f t="shared" si="105"/>
        <v>0</v>
      </c>
      <c r="E231" s="81">
        <f t="shared" si="105"/>
        <v>0</v>
      </c>
      <c r="F231" s="81">
        <f t="shared" si="105"/>
        <v>25</v>
      </c>
      <c r="G231" s="81">
        <f t="shared" si="105"/>
        <v>25</v>
      </c>
      <c r="H231" s="81">
        <f t="shared" si="105"/>
        <v>25</v>
      </c>
      <c r="I231" s="81">
        <f t="shared" si="105"/>
        <v>25</v>
      </c>
      <c r="J231" s="81">
        <f t="shared" si="105"/>
        <v>25</v>
      </c>
      <c r="K231" s="231">
        <f>SUM(K232)</f>
        <v>0</v>
      </c>
      <c r="L231" s="81">
        <f t="shared" si="105"/>
        <v>25</v>
      </c>
    </row>
    <row r="232" spans="1:12" s="33" customFormat="1" x14ac:dyDescent="0.3">
      <c r="A232" s="82"/>
      <c r="B232" s="146" t="s">
        <v>314</v>
      </c>
      <c r="C232" s="36"/>
      <c r="D232" s="36"/>
      <c r="E232" s="36"/>
      <c r="F232" s="36">
        <v>25</v>
      </c>
      <c r="G232" s="36">
        <v>25</v>
      </c>
      <c r="H232" s="36">
        <v>25</v>
      </c>
      <c r="I232" s="36">
        <v>25</v>
      </c>
      <c r="J232" s="36">
        <v>25</v>
      </c>
      <c r="K232" s="218"/>
      <c r="L232" s="36">
        <v>25</v>
      </c>
    </row>
    <row r="233" spans="1:12" s="25" customFormat="1" x14ac:dyDescent="0.3">
      <c r="A233" s="20"/>
      <c r="B233" s="40"/>
      <c r="K233" s="219"/>
    </row>
    <row r="234" spans="1:12" s="25" customFormat="1" x14ac:dyDescent="0.3">
      <c r="A234" s="30">
        <v>4379</v>
      </c>
      <c r="B234" s="31" t="s">
        <v>44</v>
      </c>
      <c r="C234" s="32">
        <f t="shared" ref="C234:H234" si="106">SUM(C235)</f>
        <v>5</v>
      </c>
      <c r="D234" s="32">
        <f t="shared" si="106"/>
        <v>5</v>
      </c>
      <c r="E234" s="32">
        <f t="shared" si="106"/>
        <v>5</v>
      </c>
      <c r="F234" s="32">
        <f t="shared" si="106"/>
        <v>5</v>
      </c>
      <c r="G234" s="32">
        <f t="shared" si="106"/>
        <v>5</v>
      </c>
      <c r="H234" s="32">
        <f t="shared" si="106"/>
        <v>5</v>
      </c>
      <c r="I234" s="164">
        <f>SUM(I235:I236)</f>
        <v>1105</v>
      </c>
      <c r="J234" s="164">
        <f>SUM(J235:J236)</f>
        <v>1105</v>
      </c>
      <c r="K234" s="217">
        <f>SUM(K235:K236)</f>
        <v>0</v>
      </c>
      <c r="L234" s="164">
        <f>SUM(L235:L236)</f>
        <v>1105</v>
      </c>
    </row>
    <row r="235" spans="1:12" s="25" customFormat="1" x14ac:dyDescent="0.3">
      <c r="A235" s="37"/>
      <c r="B235" s="10" t="s">
        <v>177</v>
      </c>
      <c r="C235" s="39">
        <v>5</v>
      </c>
      <c r="D235" s="39">
        <v>5</v>
      </c>
      <c r="E235" s="39">
        <v>5</v>
      </c>
      <c r="F235" s="39">
        <v>5</v>
      </c>
      <c r="G235" s="39">
        <v>5</v>
      </c>
      <c r="H235" s="39">
        <v>5</v>
      </c>
      <c r="I235" s="39">
        <v>5</v>
      </c>
      <c r="J235" s="39">
        <v>5</v>
      </c>
      <c r="K235" s="220"/>
      <c r="L235" s="39">
        <v>5</v>
      </c>
    </row>
    <row r="236" spans="1:12" s="25" customFormat="1" x14ac:dyDescent="0.3">
      <c r="A236" s="37"/>
      <c r="B236" s="10" t="s">
        <v>366</v>
      </c>
      <c r="C236" s="39"/>
      <c r="D236" s="39"/>
      <c r="E236" s="39"/>
      <c r="F236" s="39"/>
      <c r="G236" s="39"/>
      <c r="H236" s="39"/>
      <c r="I236" s="39">
        <v>1100</v>
      </c>
      <c r="J236" s="39">
        <v>1100</v>
      </c>
      <c r="K236" s="220"/>
      <c r="L236" s="39">
        <v>1100</v>
      </c>
    </row>
    <row r="237" spans="1:12" s="25" customFormat="1" x14ac:dyDescent="0.3">
      <c r="A237" s="47"/>
      <c r="B237" s="48"/>
      <c r="K237" s="219"/>
    </row>
    <row r="238" spans="1:12" s="25" customFormat="1" x14ac:dyDescent="0.3">
      <c r="A238" s="83">
        <v>5212</v>
      </c>
      <c r="B238" s="84" t="s">
        <v>89</v>
      </c>
      <c r="C238" s="32">
        <f t="shared" ref="C238:L238" si="107">SUM(C239)</f>
        <v>20</v>
      </c>
      <c r="D238" s="32">
        <f t="shared" si="107"/>
        <v>20</v>
      </c>
      <c r="E238" s="32">
        <f t="shared" si="107"/>
        <v>20</v>
      </c>
      <c r="F238" s="191">
        <f t="shared" si="107"/>
        <v>18</v>
      </c>
      <c r="G238" s="191">
        <f t="shared" si="107"/>
        <v>18</v>
      </c>
      <c r="H238" s="191">
        <f t="shared" si="107"/>
        <v>18</v>
      </c>
      <c r="I238" s="191">
        <f t="shared" si="107"/>
        <v>18</v>
      </c>
      <c r="J238" s="191">
        <f t="shared" si="107"/>
        <v>18</v>
      </c>
      <c r="K238" s="217">
        <f>SUM(K239)</f>
        <v>0</v>
      </c>
      <c r="L238" s="191">
        <f t="shared" si="107"/>
        <v>18</v>
      </c>
    </row>
    <row r="239" spans="1:12" s="5" customFormat="1" x14ac:dyDescent="0.3">
      <c r="A239" s="9"/>
      <c r="B239" s="10" t="s">
        <v>178</v>
      </c>
      <c r="C239" s="8">
        <v>20</v>
      </c>
      <c r="D239" s="8">
        <v>20</v>
      </c>
      <c r="E239" s="8">
        <v>20</v>
      </c>
      <c r="F239" s="8">
        <v>18</v>
      </c>
      <c r="G239" s="8">
        <v>18</v>
      </c>
      <c r="H239" s="8">
        <v>18</v>
      </c>
      <c r="I239" s="8">
        <v>18</v>
      </c>
      <c r="J239" s="8">
        <v>18</v>
      </c>
      <c r="K239" s="220"/>
      <c r="L239" s="8">
        <v>18</v>
      </c>
    </row>
    <row r="240" spans="1:12" s="25" customFormat="1" x14ac:dyDescent="0.3">
      <c r="A240" s="85"/>
      <c r="B240" s="86"/>
      <c r="C240" s="87"/>
      <c r="D240" s="87"/>
      <c r="E240" s="87"/>
      <c r="F240" s="87"/>
      <c r="G240" s="87"/>
      <c r="H240" s="87"/>
      <c r="I240" s="87"/>
      <c r="J240" s="87"/>
      <c r="K240" s="234"/>
      <c r="L240" s="87"/>
    </row>
    <row r="241" spans="1:12" s="25" customFormat="1" x14ac:dyDescent="0.3">
      <c r="A241" s="83">
        <v>5272</v>
      </c>
      <c r="B241" s="84" t="s">
        <v>98</v>
      </c>
      <c r="C241" s="32">
        <f t="shared" ref="C241:L241" si="108">SUM(C242:C242)</f>
        <v>20</v>
      </c>
      <c r="D241" s="32">
        <f t="shared" si="108"/>
        <v>20</v>
      </c>
      <c r="E241" s="32">
        <f t="shared" si="108"/>
        <v>20</v>
      </c>
      <c r="F241" s="32">
        <f t="shared" si="108"/>
        <v>20</v>
      </c>
      <c r="G241" s="32">
        <f t="shared" si="108"/>
        <v>20</v>
      </c>
      <c r="H241" s="32">
        <f t="shared" si="108"/>
        <v>20</v>
      </c>
      <c r="I241" s="32">
        <f t="shared" si="108"/>
        <v>20</v>
      </c>
      <c r="J241" s="32">
        <f t="shared" si="108"/>
        <v>20</v>
      </c>
      <c r="K241" s="217">
        <f>SUM(K242:K242)</f>
        <v>0</v>
      </c>
      <c r="L241" s="32">
        <f t="shared" si="108"/>
        <v>20</v>
      </c>
    </row>
    <row r="242" spans="1:12" s="25" customFormat="1" x14ac:dyDescent="0.3">
      <c r="A242" s="37"/>
      <c r="B242" s="10" t="s">
        <v>179</v>
      </c>
      <c r="C242" s="45">
        <v>20</v>
      </c>
      <c r="D242" s="45">
        <v>20</v>
      </c>
      <c r="E242" s="45">
        <v>20</v>
      </c>
      <c r="F242" s="45">
        <v>20</v>
      </c>
      <c r="G242" s="45">
        <v>20</v>
      </c>
      <c r="H242" s="45">
        <v>20</v>
      </c>
      <c r="I242" s="45">
        <v>20</v>
      </c>
      <c r="J242" s="45">
        <v>20</v>
      </c>
      <c r="K242" s="223"/>
      <c r="L242" s="45">
        <v>20</v>
      </c>
    </row>
    <row r="243" spans="1:12" s="25" customFormat="1" x14ac:dyDescent="0.3">
      <c r="A243" s="20"/>
      <c r="B243" s="40"/>
      <c r="K243" s="219"/>
    </row>
    <row r="244" spans="1:12" s="55" customFormat="1" x14ac:dyDescent="0.3">
      <c r="A244" s="30">
        <v>5311</v>
      </c>
      <c r="B244" s="31" t="s">
        <v>9</v>
      </c>
      <c r="C244" s="32">
        <f t="shared" ref="C244:H244" si="109">SUM(C245:C252)</f>
        <v>5410</v>
      </c>
      <c r="D244" s="32">
        <f t="shared" si="109"/>
        <v>5410</v>
      </c>
      <c r="E244" s="32">
        <f t="shared" si="109"/>
        <v>5410</v>
      </c>
      <c r="F244" s="32">
        <f t="shared" si="109"/>
        <v>5410</v>
      </c>
      <c r="G244" s="32">
        <f t="shared" si="109"/>
        <v>5410</v>
      </c>
      <c r="H244" s="32">
        <f t="shared" si="109"/>
        <v>5410</v>
      </c>
      <c r="I244" s="32">
        <f t="shared" ref="I244:L244" si="110">SUM(I245:I252)</f>
        <v>5410</v>
      </c>
      <c r="J244" s="32">
        <f t="shared" ref="J244" si="111">SUM(J245:J252)</f>
        <v>5410</v>
      </c>
      <c r="K244" s="217">
        <f>SUM(K245:K252)</f>
        <v>0</v>
      </c>
      <c r="L244" s="32">
        <f t="shared" si="110"/>
        <v>5410</v>
      </c>
    </row>
    <row r="245" spans="1:12" s="25" customFormat="1" x14ac:dyDescent="0.3">
      <c r="A245" s="88"/>
      <c r="B245" s="10" t="s">
        <v>180</v>
      </c>
      <c r="C245" s="36">
        <v>3289</v>
      </c>
      <c r="D245" s="36">
        <v>3289</v>
      </c>
      <c r="E245" s="36">
        <v>3289</v>
      </c>
      <c r="F245" s="36">
        <v>3289</v>
      </c>
      <c r="G245" s="36">
        <v>3289</v>
      </c>
      <c r="H245" s="36">
        <v>3289</v>
      </c>
      <c r="I245" s="36">
        <v>3289</v>
      </c>
      <c r="J245" s="36">
        <v>3289</v>
      </c>
      <c r="K245" s="218"/>
      <c r="L245" s="36">
        <v>3289</v>
      </c>
    </row>
    <row r="246" spans="1:12" s="25" customFormat="1" x14ac:dyDescent="0.3">
      <c r="A246" s="88"/>
      <c r="B246" s="10" t="s">
        <v>181</v>
      </c>
      <c r="C246" s="36">
        <v>1118</v>
      </c>
      <c r="D246" s="36">
        <v>1118</v>
      </c>
      <c r="E246" s="36">
        <v>1118</v>
      </c>
      <c r="F246" s="36">
        <v>1118</v>
      </c>
      <c r="G246" s="36">
        <v>1118</v>
      </c>
      <c r="H246" s="36">
        <v>1118</v>
      </c>
      <c r="I246" s="36">
        <v>1118</v>
      </c>
      <c r="J246" s="36">
        <v>1118</v>
      </c>
      <c r="K246" s="218"/>
      <c r="L246" s="36">
        <v>1118</v>
      </c>
    </row>
    <row r="247" spans="1:12" s="25" customFormat="1" x14ac:dyDescent="0.3">
      <c r="A247" s="88"/>
      <c r="B247" s="10" t="s">
        <v>182</v>
      </c>
      <c r="C247" s="36">
        <v>66</v>
      </c>
      <c r="D247" s="36">
        <v>66</v>
      </c>
      <c r="E247" s="36">
        <v>66</v>
      </c>
      <c r="F247" s="36">
        <v>66</v>
      </c>
      <c r="G247" s="36">
        <v>66</v>
      </c>
      <c r="H247" s="36">
        <v>66</v>
      </c>
      <c r="I247" s="36">
        <v>66</v>
      </c>
      <c r="J247" s="36">
        <v>66</v>
      </c>
      <c r="K247" s="218"/>
      <c r="L247" s="36">
        <v>66</v>
      </c>
    </row>
    <row r="248" spans="1:12" s="25" customFormat="1" x14ac:dyDescent="0.3">
      <c r="A248" s="88"/>
      <c r="B248" s="10" t="s">
        <v>183</v>
      </c>
      <c r="C248" s="36">
        <v>659</v>
      </c>
      <c r="D248" s="36">
        <v>659</v>
      </c>
      <c r="E248" s="36">
        <v>659</v>
      </c>
      <c r="F248" s="36">
        <v>659</v>
      </c>
      <c r="G248" s="36">
        <v>659</v>
      </c>
      <c r="H248" s="36">
        <v>659</v>
      </c>
      <c r="I248" s="36">
        <v>659</v>
      </c>
      <c r="J248" s="36">
        <v>659</v>
      </c>
      <c r="K248" s="218"/>
      <c r="L248" s="36">
        <v>659</v>
      </c>
    </row>
    <row r="249" spans="1:12" s="25" customFormat="1" x14ac:dyDescent="0.3">
      <c r="A249" s="88"/>
      <c r="B249" s="10" t="s">
        <v>232</v>
      </c>
      <c r="C249" s="36">
        <v>0</v>
      </c>
      <c r="D249" s="36">
        <v>0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218"/>
      <c r="L249" s="36">
        <v>0</v>
      </c>
    </row>
    <row r="250" spans="1:12" s="25" customFormat="1" x14ac:dyDescent="0.3">
      <c r="A250" s="88"/>
      <c r="B250" s="10" t="s">
        <v>184</v>
      </c>
      <c r="C250" s="36">
        <v>158</v>
      </c>
      <c r="D250" s="36">
        <v>158</v>
      </c>
      <c r="E250" s="36">
        <v>158</v>
      </c>
      <c r="F250" s="36">
        <v>158</v>
      </c>
      <c r="G250" s="36">
        <v>158</v>
      </c>
      <c r="H250" s="36">
        <v>158</v>
      </c>
      <c r="I250" s="36">
        <v>158</v>
      </c>
      <c r="J250" s="36">
        <v>158</v>
      </c>
      <c r="K250" s="218"/>
      <c r="L250" s="36">
        <v>158</v>
      </c>
    </row>
    <row r="251" spans="1:12" s="25" customFormat="1" x14ac:dyDescent="0.3">
      <c r="A251" s="88"/>
      <c r="B251" s="10" t="s">
        <v>185</v>
      </c>
      <c r="C251" s="36">
        <v>0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218"/>
      <c r="L251" s="36">
        <v>0</v>
      </c>
    </row>
    <row r="252" spans="1:12" s="25" customFormat="1" x14ac:dyDescent="0.3">
      <c r="A252" s="88"/>
      <c r="B252" s="38" t="s">
        <v>86</v>
      </c>
      <c r="C252" s="36">
        <v>120</v>
      </c>
      <c r="D252" s="36">
        <v>120</v>
      </c>
      <c r="E252" s="36">
        <v>120</v>
      </c>
      <c r="F252" s="36">
        <v>120</v>
      </c>
      <c r="G252" s="36">
        <v>120</v>
      </c>
      <c r="H252" s="36">
        <v>120</v>
      </c>
      <c r="I252" s="36">
        <v>120</v>
      </c>
      <c r="J252" s="36">
        <v>120</v>
      </c>
      <c r="K252" s="218"/>
      <c r="L252" s="36">
        <v>120</v>
      </c>
    </row>
    <row r="253" spans="1:12" s="25" customFormat="1" x14ac:dyDescent="0.3">
      <c r="A253" s="47"/>
      <c r="B253" s="48"/>
      <c r="K253" s="219"/>
    </row>
    <row r="254" spans="1:12" s="55" customFormat="1" x14ac:dyDescent="0.3">
      <c r="A254" s="30">
        <v>5512</v>
      </c>
      <c r="B254" s="31" t="s">
        <v>10</v>
      </c>
      <c r="C254" s="81">
        <f t="shared" ref="C254:G254" si="112">SUM(C255:C259)</f>
        <v>1355</v>
      </c>
      <c r="D254" s="81">
        <f t="shared" si="112"/>
        <v>1586</v>
      </c>
      <c r="E254" s="81">
        <f t="shared" si="112"/>
        <v>1586</v>
      </c>
      <c r="F254" s="81">
        <f t="shared" si="112"/>
        <v>1586</v>
      </c>
      <c r="G254" s="81">
        <f t="shared" si="112"/>
        <v>1586</v>
      </c>
      <c r="H254" s="81">
        <f>SUM(H255:H259)</f>
        <v>1896</v>
      </c>
      <c r="I254" s="81">
        <f>SUM(I255:I259)</f>
        <v>1896</v>
      </c>
      <c r="J254" s="81">
        <f>SUM(J255:J259)</f>
        <v>1896</v>
      </c>
      <c r="K254" s="231">
        <f>SUM(K255:K259)</f>
        <v>136</v>
      </c>
      <c r="L254" s="81">
        <f>SUM(L255:L259)</f>
        <v>2032</v>
      </c>
    </row>
    <row r="255" spans="1:12" s="25" customFormat="1" ht="15.75" customHeight="1" x14ac:dyDescent="0.3">
      <c r="A255" s="37"/>
      <c r="B255" s="10" t="s">
        <v>186</v>
      </c>
      <c r="C255" s="39">
        <v>565</v>
      </c>
      <c r="D255" s="39">
        <v>605</v>
      </c>
      <c r="E255" s="39">
        <v>605</v>
      </c>
      <c r="F255" s="39">
        <v>605</v>
      </c>
      <c r="G255" s="39">
        <v>605</v>
      </c>
      <c r="H255" s="39">
        <v>605</v>
      </c>
      <c r="I255" s="39">
        <v>605</v>
      </c>
      <c r="J255" s="39">
        <v>605</v>
      </c>
      <c r="K255" s="220"/>
      <c r="L255" s="39">
        <v>605</v>
      </c>
    </row>
    <row r="256" spans="1:12" s="25" customFormat="1" x14ac:dyDescent="0.3">
      <c r="A256" s="37"/>
      <c r="B256" s="10" t="s">
        <v>181</v>
      </c>
      <c r="C256" s="39">
        <v>80</v>
      </c>
      <c r="D256" s="39">
        <v>80</v>
      </c>
      <c r="E256" s="39">
        <v>80</v>
      </c>
      <c r="F256" s="39">
        <v>80</v>
      </c>
      <c r="G256" s="39">
        <v>80</v>
      </c>
      <c r="H256" s="39">
        <v>80</v>
      </c>
      <c r="I256" s="39">
        <v>80</v>
      </c>
      <c r="J256" s="39">
        <v>80</v>
      </c>
      <c r="K256" s="220"/>
      <c r="L256" s="39">
        <v>80</v>
      </c>
    </row>
    <row r="257" spans="1:13" s="25" customFormat="1" x14ac:dyDescent="0.3">
      <c r="A257" s="37"/>
      <c r="B257" s="10" t="s">
        <v>183</v>
      </c>
      <c r="C257" s="39">
        <v>710</v>
      </c>
      <c r="D257" s="39">
        <v>710</v>
      </c>
      <c r="E257" s="39">
        <v>710</v>
      </c>
      <c r="F257" s="39">
        <v>710</v>
      </c>
      <c r="G257" s="39">
        <v>710</v>
      </c>
      <c r="H257" s="39">
        <v>760</v>
      </c>
      <c r="I257" s="39">
        <v>760</v>
      </c>
      <c r="J257" s="39">
        <v>760</v>
      </c>
      <c r="K257" s="220">
        <v>136</v>
      </c>
      <c r="L257" s="39">
        <v>896</v>
      </c>
      <c r="M257" s="266"/>
    </row>
    <row r="258" spans="1:13" s="25" customFormat="1" x14ac:dyDescent="0.3">
      <c r="A258" s="37"/>
      <c r="B258" s="10" t="s">
        <v>256</v>
      </c>
      <c r="C258" s="39"/>
      <c r="D258" s="39">
        <v>49</v>
      </c>
      <c r="E258" s="39">
        <v>49</v>
      </c>
      <c r="F258" s="39">
        <v>49</v>
      </c>
      <c r="G258" s="39">
        <v>49</v>
      </c>
      <c r="H258" s="39">
        <v>309</v>
      </c>
      <c r="I258" s="39">
        <v>309</v>
      </c>
      <c r="J258" s="39">
        <v>309</v>
      </c>
      <c r="K258" s="220"/>
      <c r="L258" s="39">
        <v>309</v>
      </c>
    </row>
    <row r="259" spans="1:13" s="25" customFormat="1" x14ac:dyDescent="0.3">
      <c r="A259" s="37"/>
      <c r="B259" s="10" t="s">
        <v>257</v>
      </c>
      <c r="C259" s="39">
        <v>0</v>
      </c>
      <c r="D259" s="39">
        <v>142</v>
      </c>
      <c r="E259" s="39">
        <v>142</v>
      </c>
      <c r="F259" s="39">
        <v>142</v>
      </c>
      <c r="G259" s="39">
        <v>142</v>
      </c>
      <c r="H259" s="39">
        <v>142</v>
      </c>
      <c r="I259" s="39">
        <v>142</v>
      </c>
      <c r="J259" s="39">
        <v>142</v>
      </c>
      <c r="K259" s="220"/>
      <c r="L259" s="39">
        <v>142</v>
      </c>
    </row>
    <row r="260" spans="1:13" s="25" customFormat="1" x14ac:dyDescent="0.3">
      <c r="A260" s="175"/>
      <c r="B260" s="168"/>
      <c r="C260" s="167"/>
      <c r="D260" s="167"/>
      <c r="E260" s="167"/>
      <c r="F260" s="167"/>
      <c r="G260" s="167"/>
      <c r="H260" s="167"/>
      <c r="I260" s="167"/>
      <c r="J260" s="167"/>
      <c r="K260" s="224"/>
      <c r="L260" s="167"/>
    </row>
    <row r="261" spans="1:13" s="25" customFormat="1" x14ac:dyDescent="0.3">
      <c r="A261" s="30">
        <v>6112</v>
      </c>
      <c r="B261" s="31" t="s">
        <v>11</v>
      </c>
      <c r="C261" s="32">
        <f t="shared" ref="C261:H261" si="113">SUM(C262:C264)</f>
        <v>3940</v>
      </c>
      <c r="D261" s="32">
        <f t="shared" si="113"/>
        <v>3940</v>
      </c>
      <c r="E261" s="32">
        <f t="shared" si="113"/>
        <v>3940</v>
      </c>
      <c r="F261" s="32">
        <f t="shared" si="113"/>
        <v>3940</v>
      </c>
      <c r="G261" s="32">
        <f t="shared" si="113"/>
        <v>3940</v>
      </c>
      <c r="H261" s="32">
        <f t="shared" si="113"/>
        <v>3810</v>
      </c>
      <c r="I261" s="32">
        <f t="shared" ref="I261:L261" si="114">SUM(I262:I264)</f>
        <v>3810</v>
      </c>
      <c r="J261" s="32">
        <f t="shared" ref="J261" si="115">SUM(J262:J264)</f>
        <v>3810</v>
      </c>
      <c r="K261" s="217">
        <f>SUM(K262:K264)</f>
        <v>0</v>
      </c>
      <c r="L261" s="32">
        <f t="shared" si="114"/>
        <v>3810</v>
      </c>
    </row>
    <row r="262" spans="1:13" s="25" customFormat="1" ht="29.25" customHeight="1" x14ac:dyDescent="0.3">
      <c r="A262" s="52"/>
      <c r="B262" s="146" t="s">
        <v>187</v>
      </c>
      <c r="C262" s="39">
        <v>3200</v>
      </c>
      <c r="D262" s="39">
        <v>3200</v>
      </c>
      <c r="E262" s="39">
        <v>3200</v>
      </c>
      <c r="F262" s="39">
        <v>3200</v>
      </c>
      <c r="G262" s="39">
        <v>3200</v>
      </c>
      <c r="H262" s="39">
        <v>3200</v>
      </c>
      <c r="I262" s="39">
        <v>3200</v>
      </c>
      <c r="J262" s="39">
        <v>3200</v>
      </c>
      <c r="K262" s="220"/>
      <c r="L262" s="39">
        <v>3200</v>
      </c>
    </row>
    <row r="263" spans="1:13" s="25" customFormat="1" ht="23.25" customHeight="1" x14ac:dyDescent="0.3">
      <c r="A263" s="52"/>
      <c r="B263" s="146" t="s">
        <v>188</v>
      </c>
      <c r="C263" s="39">
        <v>660</v>
      </c>
      <c r="D263" s="39">
        <v>660</v>
      </c>
      <c r="E263" s="39">
        <v>660</v>
      </c>
      <c r="F263" s="39">
        <v>660</v>
      </c>
      <c r="G263" s="39">
        <v>660</v>
      </c>
      <c r="H263" s="39">
        <v>530</v>
      </c>
      <c r="I263" s="39">
        <v>530</v>
      </c>
      <c r="J263" s="39">
        <v>530</v>
      </c>
      <c r="K263" s="220"/>
      <c r="L263" s="39">
        <v>530</v>
      </c>
    </row>
    <row r="264" spans="1:13" s="25" customFormat="1" x14ac:dyDescent="0.3">
      <c r="A264" s="52"/>
      <c r="B264" s="146" t="s">
        <v>189</v>
      </c>
      <c r="C264" s="39">
        <v>80</v>
      </c>
      <c r="D264" s="39">
        <v>80</v>
      </c>
      <c r="E264" s="39">
        <v>80</v>
      </c>
      <c r="F264" s="39">
        <v>80</v>
      </c>
      <c r="G264" s="39">
        <v>80</v>
      </c>
      <c r="H264" s="39">
        <v>80</v>
      </c>
      <c r="I264" s="39">
        <v>80</v>
      </c>
      <c r="J264" s="39">
        <v>80</v>
      </c>
      <c r="K264" s="220"/>
      <c r="L264" s="39">
        <v>80</v>
      </c>
    </row>
    <row r="265" spans="1:13" s="25" customFormat="1" x14ac:dyDescent="0.3">
      <c r="A265" s="53"/>
      <c r="B265" s="154"/>
      <c r="C265" s="50"/>
      <c r="D265" s="50"/>
      <c r="E265" s="50"/>
      <c r="F265" s="50"/>
      <c r="G265" s="50"/>
      <c r="H265" s="50"/>
      <c r="I265" s="50"/>
      <c r="J265" s="50"/>
      <c r="K265" s="225"/>
      <c r="L265" s="50"/>
    </row>
    <row r="266" spans="1:13" s="25" customFormat="1" x14ac:dyDescent="0.3">
      <c r="A266" s="162">
        <v>6115</v>
      </c>
      <c r="B266" s="163" t="s">
        <v>367</v>
      </c>
      <c r="C266" s="164">
        <f t="shared" ref="C266:I266" si="116">SUM(C267:C268)</f>
        <v>0</v>
      </c>
      <c r="D266" s="165">
        <f t="shared" si="116"/>
        <v>0</v>
      </c>
      <c r="E266" s="165">
        <f t="shared" si="116"/>
        <v>0</v>
      </c>
      <c r="F266" s="165">
        <f t="shared" si="116"/>
        <v>0</v>
      </c>
      <c r="G266" s="165">
        <f t="shared" si="116"/>
        <v>0</v>
      </c>
      <c r="H266" s="165">
        <f t="shared" si="116"/>
        <v>0</v>
      </c>
      <c r="I266" s="165">
        <f t="shared" si="116"/>
        <v>337</v>
      </c>
      <c r="J266" s="165">
        <f t="shared" ref="J266" si="117">SUM(J267:J268)</f>
        <v>337</v>
      </c>
      <c r="K266" s="217">
        <f t="shared" ref="K266:L266" si="118">SUM(K267:K268)</f>
        <v>0</v>
      </c>
      <c r="L266" s="165">
        <f t="shared" si="118"/>
        <v>337</v>
      </c>
    </row>
    <row r="267" spans="1:13" s="25" customFormat="1" x14ac:dyDescent="0.3">
      <c r="A267" s="166"/>
      <c r="B267" s="146" t="s">
        <v>368</v>
      </c>
      <c r="C267" s="8"/>
      <c r="D267" s="8"/>
      <c r="E267" s="8"/>
      <c r="F267" s="8"/>
      <c r="G267" s="8"/>
      <c r="H267" s="8"/>
      <c r="I267" s="8">
        <v>337</v>
      </c>
      <c r="J267" s="8">
        <v>337</v>
      </c>
      <c r="K267" s="220"/>
      <c r="L267" s="8">
        <v>337</v>
      </c>
    </row>
    <row r="268" spans="1:13" s="25" customFormat="1" x14ac:dyDescent="0.3">
      <c r="A268" s="53"/>
      <c r="B268" s="154"/>
      <c r="C268" s="50"/>
      <c r="D268" s="50"/>
      <c r="E268" s="50"/>
      <c r="F268" s="50"/>
      <c r="G268" s="50"/>
      <c r="H268" s="50"/>
      <c r="I268" s="50"/>
      <c r="J268" s="50"/>
      <c r="K268" s="225"/>
      <c r="L268" s="50"/>
    </row>
    <row r="269" spans="1:13" s="25" customFormat="1" x14ac:dyDescent="0.3">
      <c r="A269" s="162">
        <v>6118</v>
      </c>
      <c r="B269" s="163" t="s">
        <v>238</v>
      </c>
      <c r="C269" s="164">
        <f t="shared" ref="C269:G269" si="119">SUM(C270:C271)</f>
        <v>0</v>
      </c>
      <c r="D269" s="165">
        <f t="shared" si="119"/>
        <v>324</v>
      </c>
      <c r="E269" s="165">
        <f t="shared" si="119"/>
        <v>324</v>
      </c>
      <c r="F269" s="165">
        <f t="shared" si="119"/>
        <v>324</v>
      </c>
      <c r="G269" s="165">
        <f t="shared" si="119"/>
        <v>324</v>
      </c>
      <c r="H269" s="165">
        <f t="shared" ref="H269:I269" si="120">SUM(H270:H271)</f>
        <v>324</v>
      </c>
      <c r="I269" s="165">
        <f t="shared" si="120"/>
        <v>324</v>
      </c>
      <c r="J269" s="165">
        <f t="shared" ref="J269" si="121">SUM(J270:J271)</f>
        <v>324</v>
      </c>
      <c r="K269" s="217">
        <f t="shared" ref="K269:L269" si="122">SUM(K270:K271)</f>
        <v>0</v>
      </c>
      <c r="L269" s="165">
        <f t="shared" si="122"/>
        <v>324</v>
      </c>
    </row>
    <row r="270" spans="1:13" s="25" customFormat="1" x14ac:dyDescent="0.3">
      <c r="A270" s="166"/>
      <c r="B270" s="146" t="s">
        <v>238</v>
      </c>
      <c r="C270" s="8"/>
      <c r="D270" s="8">
        <v>324</v>
      </c>
      <c r="E270" s="8">
        <v>324</v>
      </c>
      <c r="F270" s="8">
        <v>324</v>
      </c>
      <c r="G270" s="8">
        <v>324</v>
      </c>
      <c r="H270" s="8">
        <v>324</v>
      </c>
      <c r="I270" s="8">
        <v>324</v>
      </c>
      <c r="J270" s="8">
        <v>324</v>
      </c>
      <c r="K270" s="220"/>
      <c r="L270" s="8">
        <v>324</v>
      </c>
    </row>
    <row r="271" spans="1:13" s="25" customFormat="1" x14ac:dyDescent="0.3">
      <c r="A271" s="53"/>
      <c r="B271" s="154"/>
      <c r="C271" s="50"/>
      <c r="D271" s="50"/>
      <c r="E271" s="50"/>
      <c r="F271" s="50"/>
      <c r="G271" s="50"/>
      <c r="H271" s="50"/>
      <c r="I271" s="50"/>
      <c r="J271" s="50"/>
      <c r="K271" s="225"/>
      <c r="L271" s="50"/>
    </row>
    <row r="272" spans="1:13" s="55" customFormat="1" x14ac:dyDescent="0.3">
      <c r="A272" s="30">
        <v>6171</v>
      </c>
      <c r="B272" s="176" t="s">
        <v>104</v>
      </c>
      <c r="C272" s="32">
        <f>SUM(C273:C280)</f>
        <v>14802</v>
      </c>
      <c r="D272" s="32">
        <f>SUM(D273:D280)</f>
        <v>15052</v>
      </c>
      <c r="E272" s="32">
        <f t="shared" ref="E272:I272" si="123">SUM(E273:E281)</f>
        <v>15052</v>
      </c>
      <c r="F272" s="32">
        <f t="shared" si="123"/>
        <v>14991.5</v>
      </c>
      <c r="G272" s="32">
        <f t="shared" si="123"/>
        <v>14991.5</v>
      </c>
      <c r="H272" s="32">
        <f t="shared" si="123"/>
        <v>14891.5</v>
      </c>
      <c r="I272" s="32">
        <f t="shared" si="123"/>
        <v>14891.5</v>
      </c>
      <c r="J272" s="32">
        <f t="shared" ref="J272" si="124">SUM(J273:J281)</f>
        <v>14942.5</v>
      </c>
      <c r="K272" s="217">
        <f t="shared" ref="K272:L272" si="125">SUM(K273:K281)</f>
        <v>0</v>
      </c>
      <c r="L272" s="32">
        <f t="shared" si="125"/>
        <v>14942.5</v>
      </c>
    </row>
    <row r="273" spans="1:12" ht="39" customHeight="1" x14ac:dyDescent="0.3">
      <c r="A273" s="66"/>
      <c r="B273" s="10" t="s">
        <v>190</v>
      </c>
      <c r="C273" s="36">
        <v>1145</v>
      </c>
      <c r="D273" s="36">
        <v>1395</v>
      </c>
      <c r="E273" s="36">
        <v>1395</v>
      </c>
      <c r="F273" s="36">
        <v>1470.5</v>
      </c>
      <c r="G273" s="36">
        <v>1470.5</v>
      </c>
      <c r="H273" s="36">
        <v>1370.5</v>
      </c>
      <c r="I273" s="36">
        <v>1370.5</v>
      </c>
      <c r="J273" s="36">
        <v>1370.5</v>
      </c>
      <c r="K273" s="218"/>
      <c r="L273" s="36">
        <v>1370.5</v>
      </c>
    </row>
    <row r="274" spans="1:12" ht="24.75" customHeight="1" x14ac:dyDescent="0.3">
      <c r="A274" s="66"/>
      <c r="B274" s="10" t="s">
        <v>191</v>
      </c>
      <c r="C274" s="36">
        <v>3848</v>
      </c>
      <c r="D274" s="36">
        <v>3848</v>
      </c>
      <c r="E274" s="36">
        <v>3848</v>
      </c>
      <c r="F274" s="36">
        <v>4139</v>
      </c>
      <c r="G274" s="36">
        <v>4139</v>
      </c>
      <c r="H274" s="36">
        <v>4139</v>
      </c>
      <c r="I274" s="36">
        <v>4139</v>
      </c>
      <c r="J274" s="36">
        <v>4139</v>
      </c>
      <c r="K274" s="218"/>
      <c r="L274" s="36">
        <v>4139</v>
      </c>
    </row>
    <row r="275" spans="1:12" x14ac:dyDescent="0.3">
      <c r="A275" s="66"/>
      <c r="B275" s="10" t="s">
        <v>192</v>
      </c>
      <c r="C275" s="36">
        <v>100</v>
      </c>
      <c r="D275" s="36">
        <v>100</v>
      </c>
      <c r="E275" s="36">
        <v>100</v>
      </c>
      <c r="F275" s="36">
        <v>100</v>
      </c>
      <c r="G275" s="36">
        <v>100</v>
      </c>
      <c r="H275" s="36">
        <v>100</v>
      </c>
      <c r="I275" s="36">
        <v>100</v>
      </c>
      <c r="J275" s="36">
        <v>100</v>
      </c>
      <c r="K275" s="218">
        <v>30</v>
      </c>
      <c r="L275" s="36">
        <v>130</v>
      </c>
    </row>
    <row r="276" spans="1:12" x14ac:dyDescent="0.3">
      <c r="A276" s="66"/>
      <c r="B276" s="10" t="s">
        <v>331</v>
      </c>
      <c r="C276" s="36"/>
      <c r="D276" s="36"/>
      <c r="E276" s="36"/>
      <c r="F276" s="36">
        <v>71</v>
      </c>
      <c r="G276" s="36">
        <v>71</v>
      </c>
      <c r="H276" s="36">
        <v>71</v>
      </c>
      <c r="I276" s="36">
        <v>71</v>
      </c>
      <c r="J276" s="36">
        <v>122</v>
      </c>
      <c r="K276" s="218"/>
      <c r="L276" s="36">
        <v>122</v>
      </c>
    </row>
    <row r="277" spans="1:12" ht="24" customHeight="1" x14ac:dyDescent="0.3">
      <c r="A277" s="66"/>
      <c r="B277" s="10" t="s">
        <v>193</v>
      </c>
      <c r="C277" s="36">
        <v>291</v>
      </c>
      <c r="D277" s="36">
        <v>291</v>
      </c>
      <c r="E277" s="36">
        <v>291</v>
      </c>
      <c r="F277" s="36">
        <v>291</v>
      </c>
      <c r="G277" s="36">
        <v>291</v>
      </c>
      <c r="H277" s="36">
        <v>291</v>
      </c>
      <c r="I277" s="36">
        <v>291</v>
      </c>
      <c r="J277" s="36">
        <v>291</v>
      </c>
      <c r="K277" s="218"/>
      <c r="L277" s="36">
        <v>291</v>
      </c>
    </row>
    <row r="278" spans="1:12" ht="27" customHeight="1" x14ac:dyDescent="0.3">
      <c r="A278" s="37"/>
      <c r="B278" s="10" t="s">
        <v>194</v>
      </c>
      <c r="C278" s="36">
        <v>200</v>
      </c>
      <c r="D278" s="36">
        <v>200</v>
      </c>
      <c r="E278" s="36">
        <v>200</v>
      </c>
      <c r="F278" s="36">
        <v>200</v>
      </c>
      <c r="G278" s="36">
        <v>200</v>
      </c>
      <c r="H278" s="36">
        <v>200</v>
      </c>
      <c r="I278" s="36">
        <v>200</v>
      </c>
      <c r="J278" s="36">
        <v>200</v>
      </c>
      <c r="K278" s="218">
        <v>-30</v>
      </c>
      <c r="L278" s="36">
        <v>170</v>
      </c>
    </row>
    <row r="279" spans="1:12" s="2" customFormat="1" x14ac:dyDescent="0.3">
      <c r="A279" s="187"/>
      <c r="B279" s="10" t="s">
        <v>120</v>
      </c>
      <c r="C279" s="172">
        <v>9198</v>
      </c>
      <c r="D279" s="172">
        <v>9198</v>
      </c>
      <c r="E279" s="172">
        <v>9198</v>
      </c>
      <c r="F279" s="36">
        <v>8698</v>
      </c>
      <c r="G279" s="36">
        <v>8698</v>
      </c>
      <c r="H279" s="36">
        <v>8698</v>
      </c>
      <c r="I279" s="36">
        <v>8698</v>
      </c>
      <c r="J279" s="36">
        <v>8698</v>
      </c>
      <c r="K279" s="218"/>
      <c r="L279" s="36">
        <v>8698</v>
      </c>
    </row>
    <row r="280" spans="1:12" x14ac:dyDescent="0.3">
      <c r="A280" s="66"/>
      <c r="B280" s="10" t="s">
        <v>195</v>
      </c>
      <c r="C280" s="36">
        <v>20</v>
      </c>
      <c r="D280" s="36">
        <v>20</v>
      </c>
      <c r="E280" s="36">
        <v>20</v>
      </c>
      <c r="F280" s="36">
        <v>20</v>
      </c>
      <c r="G280" s="36">
        <v>20</v>
      </c>
      <c r="H280" s="36">
        <v>20</v>
      </c>
      <c r="I280" s="36">
        <v>20</v>
      </c>
      <c r="J280" s="36">
        <v>20</v>
      </c>
      <c r="K280" s="218"/>
      <c r="L280" s="36">
        <v>20</v>
      </c>
    </row>
    <row r="281" spans="1:12" s="2" customFormat="1" x14ac:dyDescent="0.3">
      <c r="A281" s="187"/>
      <c r="B281" s="10" t="s">
        <v>89</v>
      </c>
      <c r="C281" s="172"/>
      <c r="D281" s="172"/>
      <c r="E281" s="172"/>
      <c r="F281" s="172">
        <v>2</v>
      </c>
      <c r="G281" s="172">
        <v>2</v>
      </c>
      <c r="H281" s="172">
        <v>2</v>
      </c>
      <c r="I281" s="172">
        <v>2</v>
      </c>
      <c r="J281" s="172">
        <v>2</v>
      </c>
      <c r="K281" s="218"/>
      <c r="L281" s="172">
        <v>2</v>
      </c>
    </row>
    <row r="282" spans="1:12" x14ac:dyDescent="0.3">
      <c r="A282" s="75"/>
      <c r="B282" s="48"/>
    </row>
    <row r="283" spans="1:12" x14ac:dyDescent="0.3">
      <c r="A283" s="30">
        <v>6171</v>
      </c>
      <c r="B283" s="31" t="s">
        <v>4</v>
      </c>
      <c r="C283" s="32">
        <f t="shared" ref="C283:G283" si="126">SUM(C284:C289)</f>
        <v>27767</v>
      </c>
      <c r="D283" s="32">
        <f t="shared" si="126"/>
        <v>28720</v>
      </c>
      <c r="E283" s="32">
        <f t="shared" si="126"/>
        <v>28720</v>
      </c>
      <c r="F283" s="32">
        <f t="shared" si="126"/>
        <v>29108.5</v>
      </c>
      <c r="G283" s="32">
        <f t="shared" si="126"/>
        <v>29108.5</v>
      </c>
      <c r="H283" s="32">
        <f t="shared" ref="H283:I283" si="127">SUM(H284:H289)</f>
        <v>29108.5</v>
      </c>
      <c r="I283" s="32">
        <f t="shared" si="127"/>
        <v>29108.5</v>
      </c>
      <c r="J283" s="32">
        <f t="shared" ref="J283" si="128">SUM(J284:J289)</f>
        <v>29108.5</v>
      </c>
      <c r="K283" s="217">
        <f t="shared" ref="K283:L283" si="129">SUM(K284:K289)</f>
        <v>0</v>
      </c>
      <c r="L283" s="32">
        <f t="shared" si="129"/>
        <v>29108.5</v>
      </c>
    </row>
    <row r="284" spans="1:12" x14ac:dyDescent="0.3">
      <c r="A284" s="66"/>
      <c r="B284" s="10" t="s">
        <v>180</v>
      </c>
      <c r="C284" s="36">
        <v>19517</v>
      </c>
      <c r="D284" s="36">
        <v>20165</v>
      </c>
      <c r="E284" s="36">
        <v>20165</v>
      </c>
      <c r="F284" s="36">
        <v>20415</v>
      </c>
      <c r="G284" s="36">
        <v>20415</v>
      </c>
      <c r="H284" s="36">
        <v>20415</v>
      </c>
      <c r="I284" s="36">
        <v>20415</v>
      </c>
      <c r="J284" s="36">
        <v>20415</v>
      </c>
      <c r="K284" s="218">
        <v>-100</v>
      </c>
      <c r="L284" s="36">
        <v>20315</v>
      </c>
    </row>
    <row r="285" spans="1:12" x14ac:dyDescent="0.3">
      <c r="A285" s="66"/>
      <c r="B285" s="10" t="s">
        <v>181</v>
      </c>
      <c r="C285" s="36">
        <v>6636</v>
      </c>
      <c r="D285" s="36">
        <v>6856.5</v>
      </c>
      <c r="E285" s="36">
        <v>6856.5</v>
      </c>
      <c r="F285" s="36">
        <v>6941.5</v>
      </c>
      <c r="G285" s="36">
        <v>6941.5</v>
      </c>
      <c r="H285" s="36">
        <v>6941.5</v>
      </c>
      <c r="I285" s="36">
        <v>6941.5</v>
      </c>
      <c r="J285" s="36">
        <v>6941.5</v>
      </c>
      <c r="K285" s="218"/>
      <c r="L285" s="36">
        <v>6941.5</v>
      </c>
    </row>
    <row r="286" spans="1:12" x14ac:dyDescent="0.3">
      <c r="A286" s="66"/>
      <c r="B286" s="10" t="s">
        <v>182</v>
      </c>
      <c r="C286" s="36">
        <v>390</v>
      </c>
      <c r="D286" s="36">
        <v>403</v>
      </c>
      <c r="E286" s="36">
        <v>403</v>
      </c>
      <c r="F286" s="36">
        <v>408</v>
      </c>
      <c r="G286" s="36">
        <v>408</v>
      </c>
      <c r="H286" s="36">
        <v>408</v>
      </c>
      <c r="I286" s="36">
        <v>408</v>
      </c>
      <c r="J286" s="36">
        <v>408</v>
      </c>
      <c r="K286" s="218"/>
      <c r="L286" s="36">
        <v>408</v>
      </c>
    </row>
    <row r="287" spans="1:12" ht="27.6" x14ac:dyDescent="0.3">
      <c r="A287" s="66"/>
      <c r="B287" s="153" t="s">
        <v>283</v>
      </c>
      <c r="C287" s="36">
        <v>99</v>
      </c>
      <c r="D287" s="36">
        <v>109</v>
      </c>
      <c r="E287" s="36">
        <v>109</v>
      </c>
      <c r="F287" s="36">
        <v>110</v>
      </c>
      <c r="G287" s="36">
        <v>110</v>
      </c>
      <c r="H287" s="36">
        <v>110</v>
      </c>
      <c r="I287" s="36">
        <v>110</v>
      </c>
      <c r="J287" s="36">
        <v>110</v>
      </c>
      <c r="K287" s="218"/>
      <c r="L287" s="36">
        <v>110</v>
      </c>
    </row>
    <row r="288" spans="1:12" x14ac:dyDescent="0.3">
      <c r="A288" s="66"/>
      <c r="B288" s="10" t="s">
        <v>196</v>
      </c>
      <c r="C288" s="36">
        <v>381</v>
      </c>
      <c r="D288" s="36">
        <v>381</v>
      </c>
      <c r="E288" s="36">
        <v>381</v>
      </c>
      <c r="F288" s="36">
        <v>421</v>
      </c>
      <c r="G288" s="36">
        <v>421</v>
      </c>
      <c r="H288" s="36">
        <v>421</v>
      </c>
      <c r="I288" s="36">
        <v>421</v>
      </c>
      <c r="J288" s="36">
        <v>421</v>
      </c>
      <c r="K288" s="218">
        <v>100</v>
      </c>
      <c r="L288" s="36">
        <f>I288+K288</f>
        <v>521</v>
      </c>
    </row>
    <row r="289" spans="1:12" x14ac:dyDescent="0.3">
      <c r="A289" s="66"/>
      <c r="B289" s="10" t="s">
        <v>197</v>
      </c>
      <c r="C289" s="36">
        <v>744</v>
      </c>
      <c r="D289" s="36">
        <v>805.5</v>
      </c>
      <c r="E289" s="36">
        <v>805.5</v>
      </c>
      <c r="F289" s="36">
        <v>813</v>
      </c>
      <c r="G289" s="36">
        <v>813</v>
      </c>
      <c r="H289" s="36">
        <v>813</v>
      </c>
      <c r="I289" s="36">
        <v>813</v>
      </c>
      <c r="J289" s="36">
        <v>813</v>
      </c>
      <c r="K289" s="218"/>
      <c r="L289" s="36">
        <v>813</v>
      </c>
    </row>
    <row r="290" spans="1:12" x14ac:dyDescent="0.3">
      <c r="A290" s="75"/>
      <c r="B290" s="48"/>
      <c r="C290" s="50"/>
      <c r="D290" s="50"/>
      <c r="E290" s="50"/>
      <c r="F290" s="50"/>
      <c r="G290" s="50"/>
      <c r="H290" s="50"/>
      <c r="I290" s="50"/>
      <c r="J290" s="50"/>
      <c r="K290" s="225"/>
      <c r="L290" s="50"/>
    </row>
    <row r="291" spans="1:12" x14ac:dyDescent="0.3">
      <c r="A291" s="30">
        <v>6171</v>
      </c>
      <c r="B291" s="163" t="s">
        <v>356</v>
      </c>
      <c r="C291" s="32">
        <f>SUM(C292)</f>
        <v>0</v>
      </c>
      <c r="D291" s="32">
        <f t="shared" ref="D291:L291" si="130">SUM(D292)</f>
        <v>0</v>
      </c>
      <c r="E291" s="32">
        <f t="shared" si="130"/>
        <v>0</v>
      </c>
      <c r="F291" s="32">
        <f t="shared" si="130"/>
        <v>0</v>
      </c>
      <c r="G291" s="32">
        <f t="shared" si="130"/>
        <v>0</v>
      </c>
      <c r="H291" s="32">
        <f t="shared" si="130"/>
        <v>473.5</v>
      </c>
      <c r="I291" s="32">
        <f t="shared" si="130"/>
        <v>473.5</v>
      </c>
      <c r="J291" s="32">
        <f t="shared" si="130"/>
        <v>473.5</v>
      </c>
      <c r="K291" s="217">
        <f>SUM(K292)</f>
        <v>0</v>
      </c>
      <c r="L291" s="32">
        <f t="shared" si="130"/>
        <v>473.5</v>
      </c>
    </row>
    <row r="292" spans="1:12" ht="27.6" x14ac:dyDescent="0.3">
      <c r="A292" s="66"/>
      <c r="B292" s="10" t="s">
        <v>355</v>
      </c>
      <c r="C292" s="36"/>
      <c r="D292" s="36"/>
      <c r="E292" s="36"/>
      <c r="F292" s="36"/>
      <c r="G292" s="36"/>
      <c r="H292" s="36">
        <v>473.5</v>
      </c>
      <c r="I292" s="36">
        <v>473.5</v>
      </c>
      <c r="J292" s="36">
        <v>473.5</v>
      </c>
      <c r="K292" s="218"/>
      <c r="L292" s="36">
        <v>473.5</v>
      </c>
    </row>
    <row r="293" spans="1:12" x14ac:dyDescent="0.3">
      <c r="A293" s="75"/>
      <c r="B293" s="48"/>
      <c r="C293" s="50"/>
      <c r="D293" s="50"/>
      <c r="E293" s="50"/>
      <c r="F293" s="50"/>
      <c r="G293" s="50"/>
      <c r="H293" s="50"/>
      <c r="I293" s="50"/>
      <c r="J293" s="50"/>
      <c r="K293" s="225"/>
      <c r="L293" s="50"/>
    </row>
    <row r="294" spans="1:12" x14ac:dyDescent="0.3">
      <c r="A294" s="30">
        <v>6171</v>
      </c>
      <c r="B294" s="31" t="s">
        <v>3</v>
      </c>
      <c r="C294" s="42">
        <f>SUM(C295:C295)</f>
        <v>200</v>
      </c>
      <c r="D294" s="42">
        <f t="shared" ref="D294:G294" si="131">SUM(D295:D297)</f>
        <v>6278.5</v>
      </c>
      <c r="E294" s="42">
        <f t="shared" si="131"/>
        <v>6278.5</v>
      </c>
      <c r="F294" s="42">
        <f t="shared" si="131"/>
        <v>6278.5</v>
      </c>
      <c r="G294" s="42">
        <f t="shared" si="131"/>
        <v>6278.5</v>
      </c>
      <c r="H294" s="42">
        <f t="shared" ref="H294:I294" si="132">SUM(H295:H297)</f>
        <v>6278.5</v>
      </c>
      <c r="I294" s="42">
        <f t="shared" si="132"/>
        <v>6278.5</v>
      </c>
      <c r="J294" s="42">
        <f t="shared" ref="J294" si="133">SUM(J295:J297)</f>
        <v>6278.5</v>
      </c>
      <c r="K294" s="222">
        <f t="shared" ref="K294:L294" si="134">SUM(K295:K297)</f>
        <v>0</v>
      </c>
      <c r="L294" s="42">
        <f t="shared" si="134"/>
        <v>6278.5</v>
      </c>
    </row>
    <row r="295" spans="1:12" x14ac:dyDescent="0.3">
      <c r="A295" s="76"/>
      <c r="B295" s="10" t="s">
        <v>198</v>
      </c>
      <c r="C295" s="39">
        <v>200</v>
      </c>
      <c r="D295" s="39">
        <v>200</v>
      </c>
      <c r="E295" s="39">
        <v>200</v>
      </c>
      <c r="F295" s="39">
        <v>200</v>
      </c>
      <c r="G295" s="39">
        <v>200</v>
      </c>
      <c r="H295" s="39">
        <v>200</v>
      </c>
      <c r="I295" s="39">
        <v>200</v>
      </c>
      <c r="J295" s="39">
        <v>200</v>
      </c>
      <c r="K295" s="220"/>
      <c r="L295" s="39">
        <v>200</v>
      </c>
    </row>
    <row r="296" spans="1:12" x14ac:dyDescent="0.3">
      <c r="A296" s="169"/>
      <c r="B296" s="10" t="s">
        <v>279</v>
      </c>
      <c r="C296" s="39"/>
      <c r="D296" s="39">
        <v>2873</v>
      </c>
      <c r="E296" s="39">
        <v>2873</v>
      </c>
      <c r="F296" s="39">
        <v>2873</v>
      </c>
      <c r="G296" s="39">
        <v>2873</v>
      </c>
      <c r="H296" s="39">
        <v>2873</v>
      </c>
      <c r="I296" s="39">
        <v>2873</v>
      </c>
      <c r="J296" s="39">
        <v>2873</v>
      </c>
      <c r="K296" s="220"/>
      <c r="L296" s="39">
        <v>2873</v>
      </c>
    </row>
    <row r="297" spans="1:12" x14ac:dyDescent="0.3">
      <c r="A297" s="76"/>
      <c r="B297" s="10" t="s">
        <v>245</v>
      </c>
      <c r="C297" s="39"/>
      <c r="D297" s="39">
        <v>3205.5</v>
      </c>
      <c r="E297" s="39">
        <v>3205.5</v>
      </c>
      <c r="F297" s="39">
        <v>3205.5</v>
      </c>
      <c r="G297" s="39">
        <v>3205.5</v>
      </c>
      <c r="H297" s="39">
        <v>3205.5</v>
      </c>
      <c r="I297" s="39">
        <v>3205.5</v>
      </c>
      <c r="J297" s="39">
        <v>3205.5</v>
      </c>
      <c r="K297" s="220"/>
      <c r="L297" s="39">
        <v>3205.5</v>
      </c>
    </row>
    <row r="298" spans="1:12" x14ac:dyDescent="0.3">
      <c r="A298" s="93"/>
      <c r="B298" s="177"/>
      <c r="C298" s="50"/>
      <c r="D298" s="50"/>
      <c r="E298" s="50"/>
      <c r="F298" s="50"/>
      <c r="G298" s="50"/>
      <c r="H298" s="50"/>
      <c r="I298" s="50"/>
      <c r="J298" s="50"/>
      <c r="K298" s="225"/>
      <c r="L298" s="50"/>
    </row>
    <row r="299" spans="1:12" x14ac:dyDescent="0.3">
      <c r="A299" s="30">
        <v>6171</v>
      </c>
      <c r="B299" s="31" t="s">
        <v>93</v>
      </c>
      <c r="C299" s="32">
        <f t="shared" ref="C299:G299" si="135">SUM(C300:C303)</f>
        <v>920</v>
      </c>
      <c r="D299" s="32">
        <f t="shared" si="135"/>
        <v>920</v>
      </c>
      <c r="E299" s="32">
        <f t="shared" si="135"/>
        <v>920</v>
      </c>
      <c r="F299" s="32">
        <f t="shared" si="135"/>
        <v>950</v>
      </c>
      <c r="G299" s="32">
        <f t="shared" si="135"/>
        <v>950</v>
      </c>
      <c r="H299" s="32">
        <f t="shared" ref="H299:I299" si="136">SUM(H300:H303)</f>
        <v>950</v>
      </c>
      <c r="I299" s="32">
        <f t="shared" si="136"/>
        <v>950</v>
      </c>
      <c r="J299" s="32">
        <f t="shared" ref="J299" si="137">SUM(J300:J303)</f>
        <v>950</v>
      </c>
      <c r="K299" s="217">
        <f t="shared" ref="K299:L299" si="138">SUM(K300:K303)</f>
        <v>0</v>
      </c>
      <c r="L299" s="32">
        <f t="shared" si="138"/>
        <v>950</v>
      </c>
    </row>
    <row r="300" spans="1:12" s="90" customFormat="1" x14ac:dyDescent="0.3">
      <c r="A300" s="89"/>
      <c r="B300" s="153" t="s">
        <v>199</v>
      </c>
      <c r="C300" s="39">
        <v>50</v>
      </c>
      <c r="D300" s="39">
        <v>50</v>
      </c>
      <c r="E300" s="39">
        <v>50</v>
      </c>
      <c r="F300" s="39">
        <v>50</v>
      </c>
      <c r="G300" s="39">
        <v>50</v>
      </c>
      <c r="H300" s="39">
        <v>50</v>
      </c>
      <c r="I300" s="39">
        <v>50</v>
      </c>
      <c r="J300" s="39">
        <v>50</v>
      </c>
      <c r="K300" s="220"/>
      <c r="L300" s="39">
        <v>50</v>
      </c>
    </row>
    <row r="301" spans="1:12" s="90" customFormat="1" x14ac:dyDescent="0.3">
      <c r="A301" s="89"/>
      <c r="B301" s="153" t="s">
        <v>200</v>
      </c>
      <c r="C301" s="39">
        <v>520</v>
      </c>
      <c r="D301" s="39">
        <v>520</v>
      </c>
      <c r="E301" s="39">
        <v>520</v>
      </c>
      <c r="F301" s="39">
        <v>550</v>
      </c>
      <c r="G301" s="39">
        <v>550</v>
      </c>
      <c r="H301" s="39">
        <v>550</v>
      </c>
      <c r="I301" s="39">
        <v>550</v>
      </c>
      <c r="J301" s="39">
        <v>550</v>
      </c>
      <c r="K301" s="220"/>
      <c r="L301" s="39">
        <v>550</v>
      </c>
    </row>
    <row r="302" spans="1:12" s="90" customFormat="1" x14ac:dyDescent="0.3">
      <c r="A302" s="89"/>
      <c r="B302" s="153" t="s">
        <v>201</v>
      </c>
      <c r="C302" s="39">
        <v>200</v>
      </c>
      <c r="D302" s="39">
        <v>200</v>
      </c>
      <c r="E302" s="39">
        <v>200</v>
      </c>
      <c r="F302" s="39">
        <v>200</v>
      </c>
      <c r="G302" s="39">
        <v>200</v>
      </c>
      <c r="H302" s="39">
        <v>200</v>
      </c>
      <c r="I302" s="39">
        <v>200</v>
      </c>
      <c r="J302" s="39">
        <v>200</v>
      </c>
      <c r="K302" s="220"/>
      <c r="L302" s="39">
        <v>200</v>
      </c>
    </row>
    <row r="303" spans="1:12" s="92" customFormat="1" x14ac:dyDescent="0.3">
      <c r="A303" s="91"/>
      <c r="B303" s="153" t="s">
        <v>202</v>
      </c>
      <c r="C303" s="39">
        <v>150</v>
      </c>
      <c r="D303" s="39">
        <v>150</v>
      </c>
      <c r="E303" s="39">
        <v>150</v>
      </c>
      <c r="F303" s="39">
        <v>150</v>
      </c>
      <c r="G303" s="39">
        <v>150</v>
      </c>
      <c r="H303" s="39">
        <v>150</v>
      </c>
      <c r="I303" s="39">
        <v>150</v>
      </c>
      <c r="J303" s="39">
        <v>150</v>
      </c>
      <c r="K303" s="220"/>
      <c r="L303" s="39">
        <v>150</v>
      </c>
    </row>
    <row r="304" spans="1:12" x14ac:dyDescent="0.3">
      <c r="A304" s="75"/>
      <c r="B304" s="48"/>
    </row>
    <row r="305" spans="1:12" s="19" customFormat="1" x14ac:dyDescent="0.3">
      <c r="A305" s="30">
        <v>6171</v>
      </c>
      <c r="B305" s="31" t="s">
        <v>12</v>
      </c>
      <c r="C305" s="32">
        <f t="shared" ref="C305:G305" si="139">SUM(C306:C308)</f>
        <v>145</v>
      </c>
      <c r="D305" s="32">
        <f t="shared" si="139"/>
        <v>180</v>
      </c>
      <c r="E305" s="32">
        <f t="shared" si="139"/>
        <v>180</v>
      </c>
      <c r="F305" s="32">
        <f t="shared" si="139"/>
        <v>180</v>
      </c>
      <c r="G305" s="32">
        <f t="shared" si="139"/>
        <v>180</v>
      </c>
      <c r="H305" s="32">
        <f t="shared" ref="H305:I305" si="140">SUM(H306:H308)</f>
        <v>180</v>
      </c>
      <c r="I305" s="32">
        <f t="shared" si="140"/>
        <v>180</v>
      </c>
      <c r="J305" s="32">
        <f t="shared" ref="J305" si="141">SUM(J306:J308)</f>
        <v>180</v>
      </c>
      <c r="K305" s="217">
        <f t="shared" ref="K305:L305" si="142">SUM(K306:K308)</f>
        <v>-78</v>
      </c>
      <c r="L305" s="32">
        <f t="shared" si="142"/>
        <v>102</v>
      </c>
    </row>
    <row r="306" spans="1:12" x14ac:dyDescent="0.3">
      <c r="A306" s="37"/>
      <c r="B306" s="10" t="s">
        <v>203</v>
      </c>
      <c r="C306" s="39">
        <v>15</v>
      </c>
      <c r="D306" s="39">
        <v>15</v>
      </c>
      <c r="E306" s="39">
        <v>15</v>
      </c>
      <c r="F306" s="39">
        <v>15</v>
      </c>
      <c r="G306" s="39">
        <v>15</v>
      </c>
      <c r="H306" s="39">
        <v>15</v>
      </c>
      <c r="I306" s="39">
        <v>15</v>
      </c>
      <c r="J306" s="39">
        <v>15</v>
      </c>
      <c r="K306" s="220"/>
      <c r="L306" s="39">
        <v>15</v>
      </c>
    </row>
    <row r="307" spans="1:12" x14ac:dyDescent="0.3">
      <c r="A307" s="37"/>
      <c r="B307" s="10" t="s">
        <v>204</v>
      </c>
      <c r="C307" s="39">
        <v>15</v>
      </c>
      <c r="D307" s="39">
        <v>15</v>
      </c>
      <c r="E307" s="39">
        <v>15</v>
      </c>
      <c r="F307" s="39">
        <v>15</v>
      </c>
      <c r="G307" s="39">
        <v>15</v>
      </c>
      <c r="H307" s="39">
        <v>15</v>
      </c>
      <c r="I307" s="39">
        <v>15</v>
      </c>
      <c r="J307" s="39">
        <v>15</v>
      </c>
      <c r="K307" s="220"/>
      <c r="L307" s="39">
        <v>15</v>
      </c>
    </row>
    <row r="308" spans="1:12" x14ac:dyDescent="0.3">
      <c r="A308" s="37"/>
      <c r="B308" s="10" t="s">
        <v>205</v>
      </c>
      <c r="C308" s="39">
        <v>115</v>
      </c>
      <c r="D308" s="39">
        <v>150</v>
      </c>
      <c r="E308" s="39">
        <v>150</v>
      </c>
      <c r="F308" s="39">
        <v>150</v>
      </c>
      <c r="G308" s="39">
        <v>150</v>
      </c>
      <c r="H308" s="39">
        <v>150</v>
      </c>
      <c r="I308" s="39">
        <v>150</v>
      </c>
      <c r="J308" s="39">
        <v>150</v>
      </c>
      <c r="K308" s="220">
        <v>-78</v>
      </c>
      <c r="L308" s="39">
        <v>72</v>
      </c>
    </row>
    <row r="309" spans="1:12" x14ac:dyDescent="0.3">
      <c r="A309" s="47"/>
      <c r="B309" s="48"/>
    </row>
    <row r="310" spans="1:12" x14ac:dyDescent="0.3">
      <c r="A310" s="30">
        <v>6171</v>
      </c>
      <c r="B310" s="31" t="s">
        <v>25</v>
      </c>
      <c r="C310" s="32">
        <f t="shared" ref="C310:G310" si="143">SUM(C311:C313)</f>
        <v>558</v>
      </c>
      <c r="D310" s="32">
        <f t="shared" si="143"/>
        <v>617</v>
      </c>
      <c r="E310" s="32">
        <f t="shared" si="143"/>
        <v>617</v>
      </c>
      <c r="F310" s="32">
        <f t="shared" si="143"/>
        <v>617</v>
      </c>
      <c r="G310" s="32">
        <f t="shared" si="143"/>
        <v>617</v>
      </c>
      <c r="H310" s="32">
        <f t="shared" ref="H310:I310" si="144">SUM(H311:H313)</f>
        <v>617</v>
      </c>
      <c r="I310" s="32">
        <f t="shared" si="144"/>
        <v>617</v>
      </c>
      <c r="J310" s="32">
        <f t="shared" ref="J310" si="145">SUM(J311:J313)</f>
        <v>617</v>
      </c>
      <c r="K310" s="217">
        <f t="shared" ref="K310:L310" si="146">SUM(K311:K313)</f>
        <v>0</v>
      </c>
      <c r="L310" s="32">
        <f t="shared" si="146"/>
        <v>617</v>
      </c>
    </row>
    <row r="311" spans="1:12" x14ac:dyDescent="0.3">
      <c r="A311" s="66"/>
      <c r="B311" s="38" t="s">
        <v>24</v>
      </c>
      <c r="C311" s="36">
        <v>242.5</v>
      </c>
      <c r="D311" s="36">
        <v>242.5</v>
      </c>
      <c r="E311" s="36">
        <v>242.5</v>
      </c>
      <c r="F311" s="36">
        <v>242.5</v>
      </c>
      <c r="G311" s="36">
        <v>242.5</v>
      </c>
      <c r="H311" s="36">
        <v>242.5</v>
      </c>
      <c r="I311" s="36">
        <v>242.5</v>
      </c>
      <c r="J311" s="36">
        <v>242.5</v>
      </c>
      <c r="K311" s="218"/>
      <c r="L311" s="36">
        <v>242.5</v>
      </c>
    </row>
    <row r="312" spans="1:12" x14ac:dyDescent="0.3">
      <c r="A312" s="66"/>
      <c r="B312" s="38" t="s">
        <v>97</v>
      </c>
      <c r="C312" s="36">
        <v>315.5</v>
      </c>
      <c r="D312" s="36">
        <v>315.5</v>
      </c>
      <c r="E312" s="36">
        <v>315.5</v>
      </c>
      <c r="F312" s="36">
        <v>315.5</v>
      </c>
      <c r="G312" s="36">
        <v>315.5</v>
      </c>
      <c r="H312" s="36">
        <v>315.5</v>
      </c>
      <c r="I312" s="36">
        <v>315.5</v>
      </c>
      <c r="J312" s="36">
        <v>315.5</v>
      </c>
      <c r="K312" s="218"/>
      <c r="L312" s="36">
        <v>315.5</v>
      </c>
    </row>
    <row r="313" spans="1:12" x14ac:dyDescent="0.3">
      <c r="A313" s="66"/>
      <c r="B313" s="38" t="s">
        <v>112</v>
      </c>
      <c r="C313" s="36">
        <v>0</v>
      </c>
      <c r="D313" s="36">
        <v>59</v>
      </c>
      <c r="E313" s="36">
        <v>59</v>
      </c>
      <c r="F313" s="36">
        <v>59</v>
      </c>
      <c r="G313" s="36">
        <v>59</v>
      </c>
      <c r="H313" s="36">
        <v>59</v>
      </c>
      <c r="I313" s="36">
        <v>59</v>
      </c>
      <c r="J313" s="36">
        <v>59</v>
      </c>
      <c r="K313" s="218"/>
      <c r="L313" s="36">
        <v>59</v>
      </c>
    </row>
    <row r="314" spans="1:12" x14ac:dyDescent="0.3">
      <c r="A314" s="75"/>
      <c r="B314" s="48"/>
    </row>
    <row r="315" spans="1:12" x14ac:dyDescent="0.3">
      <c r="A315" s="30">
        <v>6171</v>
      </c>
      <c r="B315" s="31" t="s">
        <v>65</v>
      </c>
      <c r="C315" s="32">
        <f t="shared" ref="C315:H315" si="147">SUM(C316:C317)</f>
        <v>100</v>
      </c>
      <c r="D315" s="32">
        <f t="shared" si="147"/>
        <v>100</v>
      </c>
      <c r="E315" s="32">
        <f t="shared" si="147"/>
        <v>100</v>
      </c>
      <c r="F315" s="32">
        <f t="shared" si="147"/>
        <v>100</v>
      </c>
      <c r="G315" s="32">
        <f t="shared" si="147"/>
        <v>100</v>
      </c>
      <c r="H315" s="32">
        <f t="shared" si="147"/>
        <v>100</v>
      </c>
      <c r="I315" s="32">
        <f t="shared" ref="I315:L315" si="148">SUM(I316:I317)</f>
        <v>100</v>
      </c>
      <c r="J315" s="32">
        <f t="shared" ref="J315" si="149">SUM(J316:J317)</f>
        <v>100</v>
      </c>
      <c r="K315" s="217">
        <f>SUM(K316:K317)</f>
        <v>0</v>
      </c>
      <c r="L315" s="32">
        <f t="shared" si="148"/>
        <v>100</v>
      </c>
    </row>
    <row r="316" spans="1:12" x14ac:dyDescent="0.3">
      <c r="A316" s="66"/>
      <c r="B316" s="10" t="s">
        <v>206</v>
      </c>
      <c r="C316" s="39">
        <v>50</v>
      </c>
      <c r="D316" s="39">
        <v>50</v>
      </c>
      <c r="E316" s="39">
        <v>50</v>
      </c>
      <c r="F316" s="39">
        <v>50</v>
      </c>
      <c r="G316" s="39">
        <v>50</v>
      </c>
      <c r="H316" s="39">
        <v>50</v>
      </c>
      <c r="I316" s="39">
        <v>50</v>
      </c>
      <c r="J316" s="39">
        <v>50</v>
      </c>
      <c r="K316" s="220"/>
      <c r="L316" s="39">
        <v>50</v>
      </c>
    </row>
    <row r="317" spans="1:12" x14ac:dyDescent="0.3">
      <c r="A317" s="66"/>
      <c r="B317" s="10" t="s">
        <v>207</v>
      </c>
      <c r="C317" s="39">
        <v>50</v>
      </c>
      <c r="D317" s="39">
        <v>50</v>
      </c>
      <c r="E317" s="39">
        <v>50</v>
      </c>
      <c r="F317" s="39">
        <v>50</v>
      </c>
      <c r="G317" s="39">
        <v>50</v>
      </c>
      <c r="H317" s="39">
        <v>50</v>
      </c>
      <c r="I317" s="39">
        <v>50</v>
      </c>
      <c r="J317" s="39">
        <v>50</v>
      </c>
      <c r="K317" s="220"/>
      <c r="L317" s="39">
        <v>50</v>
      </c>
    </row>
    <row r="318" spans="1:12" x14ac:dyDescent="0.3">
      <c r="A318" s="75"/>
      <c r="B318" s="48"/>
    </row>
    <row r="319" spans="1:12" x14ac:dyDescent="0.3">
      <c r="A319" s="30">
        <v>6310</v>
      </c>
      <c r="B319" s="31" t="s">
        <v>45</v>
      </c>
      <c r="C319" s="32">
        <f t="shared" ref="C319:H319" si="150">SUM(C320:C324)</f>
        <v>214</v>
      </c>
      <c r="D319" s="32">
        <f t="shared" si="150"/>
        <v>214</v>
      </c>
      <c r="E319" s="32">
        <f t="shared" si="150"/>
        <v>214</v>
      </c>
      <c r="F319" s="32">
        <f t="shared" si="150"/>
        <v>214</v>
      </c>
      <c r="G319" s="32">
        <f t="shared" si="150"/>
        <v>214</v>
      </c>
      <c r="H319" s="32">
        <f t="shared" si="150"/>
        <v>214</v>
      </c>
      <c r="I319" s="32">
        <f t="shared" ref="I319:L319" si="151">SUM(I320:I324)</f>
        <v>214</v>
      </c>
      <c r="J319" s="32">
        <f t="shared" ref="J319" si="152">SUM(J320:J324)</f>
        <v>214</v>
      </c>
      <c r="K319" s="217">
        <f>SUM(K320:K324)</f>
        <v>0</v>
      </c>
      <c r="L319" s="32">
        <f t="shared" si="151"/>
        <v>214</v>
      </c>
    </row>
    <row r="320" spans="1:12" x14ac:dyDescent="0.3">
      <c r="A320" s="76"/>
      <c r="B320" s="10" t="s">
        <v>208</v>
      </c>
      <c r="C320" s="36">
        <v>80</v>
      </c>
      <c r="D320" s="36">
        <v>80</v>
      </c>
      <c r="E320" s="36">
        <v>80</v>
      </c>
      <c r="F320" s="36">
        <v>80</v>
      </c>
      <c r="G320" s="36">
        <v>80</v>
      </c>
      <c r="H320" s="36">
        <v>80</v>
      </c>
      <c r="I320" s="36">
        <v>80</v>
      </c>
      <c r="J320" s="36">
        <v>80</v>
      </c>
      <c r="K320" s="218"/>
      <c r="L320" s="36">
        <v>80</v>
      </c>
    </row>
    <row r="321" spans="1:12" x14ac:dyDescent="0.3">
      <c r="A321" s="76"/>
      <c r="B321" s="10" t="s">
        <v>209</v>
      </c>
      <c r="C321" s="36">
        <v>80</v>
      </c>
      <c r="D321" s="36">
        <v>80</v>
      </c>
      <c r="E321" s="36">
        <v>80</v>
      </c>
      <c r="F321" s="36">
        <v>80</v>
      </c>
      <c r="G321" s="36">
        <v>80</v>
      </c>
      <c r="H321" s="36">
        <v>80</v>
      </c>
      <c r="I321" s="36">
        <v>80</v>
      </c>
      <c r="J321" s="36">
        <v>80</v>
      </c>
      <c r="K321" s="218"/>
      <c r="L321" s="36">
        <v>80</v>
      </c>
    </row>
    <row r="322" spans="1:12" x14ac:dyDescent="0.3">
      <c r="A322" s="76"/>
      <c r="B322" s="10" t="s">
        <v>210</v>
      </c>
      <c r="C322" s="36">
        <v>50</v>
      </c>
      <c r="D322" s="36">
        <v>50</v>
      </c>
      <c r="E322" s="36">
        <v>50</v>
      </c>
      <c r="F322" s="36">
        <v>50</v>
      </c>
      <c r="G322" s="36">
        <v>50</v>
      </c>
      <c r="H322" s="36">
        <v>50</v>
      </c>
      <c r="I322" s="36">
        <v>50</v>
      </c>
      <c r="J322" s="36">
        <v>50</v>
      </c>
      <c r="K322" s="218"/>
      <c r="L322" s="36">
        <v>50</v>
      </c>
    </row>
    <row r="323" spans="1:12" x14ac:dyDescent="0.3">
      <c r="A323" s="76"/>
      <c r="B323" s="10" t="s">
        <v>211</v>
      </c>
      <c r="C323" s="36">
        <v>3</v>
      </c>
      <c r="D323" s="36">
        <v>3</v>
      </c>
      <c r="E323" s="36">
        <v>3</v>
      </c>
      <c r="F323" s="36">
        <v>3</v>
      </c>
      <c r="G323" s="36">
        <v>3</v>
      </c>
      <c r="H323" s="36">
        <v>3</v>
      </c>
      <c r="I323" s="36">
        <v>3</v>
      </c>
      <c r="J323" s="36">
        <v>3</v>
      </c>
      <c r="K323" s="218"/>
      <c r="L323" s="36">
        <v>3</v>
      </c>
    </row>
    <row r="324" spans="1:12" x14ac:dyDescent="0.3">
      <c r="A324" s="76"/>
      <c r="B324" s="10" t="s">
        <v>212</v>
      </c>
      <c r="C324" s="36">
        <v>1</v>
      </c>
      <c r="D324" s="36">
        <v>1</v>
      </c>
      <c r="E324" s="36">
        <v>1</v>
      </c>
      <c r="F324" s="36">
        <v>1</v>
      </c>
      <c r="G324" s="36">
        <v>1</v>
      </c>
      <c r="H324" s="36">
        <v>1</v>
      </c>
      <c r="I324" s="36">
        <v>1</v>
      </c>
      <c r="J324" s="36">
        <v>1</v>
      </c>
      <c r="K324" s="218"/>
      <c r="L324" s="36">
        <v>1</v>
      </c>
    </row>
    <row r="325" spans="1:12" x14ac:dyDescent="0.3">
      <c r="A325" s="93"/>
      <c r="B325" s="74"/>
    </row>
    <row r="326" spans="1:12" x14ac:dyDescent="0.3">
      <c r="A326" s="30">
        <v>6320</v>
      </c>
      <c r="B326" s="31" t="s">
        <v>77</v>
      </c>
      <c r="C326" s="81">
        <v>735</v>
      </c>
      <c r="D326" s="81">
        <v>735</v>
      </c>
      <c r="E326" s="81">
        <v>735</v>
      </c>
      <c r="F326" s="81">
        <v>735</v>
      </c>
      <c r="G326" s="81">
        <v>735</v>
      </c>
      <c r="H326" s="81">
        <v>735</v>
      </c>
      <c r="I326" s="81">
        <v>735</v>
      </c>
      <c r="J326" s="81">
        <v>735</v>
      </c>
      <c r="K326" s="231">
        <v>0</v>
      </c>
      <c r="L326" s="81">
        <v>735</v>
      </c>
    </row>
    <row r="327" spans="1:12" x14ac:dyDescent="0.3">
      <c r="A327" s="93"/>
      <c r="B327" s="74"/>
    </row>
    <row r="328" spans="1:12" x14ac:dyDescent="0.3">
      <c r="A328" s="30">
        <v>6399</v>
      </c>
      <c r="B328" s="163" t="s">
        <v>42</v>
      </c>
      <c r="C328" s="32">
        <f t="shared" ref="C328:G328" si="153">SUM(C329:C329)</f>
        <v>1000</v>
      </c>
      <c r="D328" s="32">
        <f t="shared" si="153"/>
        <v>1000</v>
      </c>
      <c r="E328" s="32">
        <f t="shared" si="153"/>
        <v>1000</v>
      </c>
      <c r="F328" s="32">
        <f t="shared" si="153"/>
        <v>1000</v>
      </c>
      <c r="G328" s="32">
        <f t="shared" si="153"/>
        <v>1000</v>
      </c>
      <c r="H328" s="164">
        <f>SUM(H329:H330)</f>
        <v>1571</v>
      </c>
      <c r="I328" s="164">
        <f>SUM(I329:I330)</f>
        <v>1571</v>
      </c>
      <c r="J328" s="164">
        <f>SUM(J329:J330)</f>
        <v>1571</v>
      </c>
      <c r="K328" s="217">
        <f>SUM(K329:K330)</f>
        <v>0</v>
      </c>
      <c r="L328" s="164">
        <f>SUM(L329:L330)</f>
        <v>1571</v>
      </c>
    </row>
    <row r="329" spans="1:12" x14ac:dyDescent="0.3">
      <c r="A329" s="76"/>
      <c r="B329" s="10" t="s">
        <v>213</v>
      </c>
      <c r="C329" s="39">
        <v>1000</v>
      </c>
      <c r="D329" s="39">
        <v>1000</v>
      </c>
      <c r="E329" s="39">
        <v>1000</v>
      </c>
      <c r="F329" s="39">
        <v>1000</v>
      </c>
      <c r="G329" s="39">
        <v>1000</v>
      </c>
      <c r="H329" s="39">
        <v>1000</v>
      </c>
      <c r="I329" s="39">
        <v>1000</v>
      </c>
      <c r="J329" s="39">
        <v>1000</v>
      </c>
      <c r="K329" s="220"/>
      <c r="L329" s="39">
        <v>1000</v>
      </c>
    </row>
    <row r="330" spans="1:12" x14ac:dyDescent="0.3">
      <c r="A330" s="76"/>
      <c r="B330" s="10" t="s">
        <v>350</v>
      </c>
      <c r="C330" s="39"/>
      <c r="D330" s="39"/>
      <c r="E330" s="39"/>
      <c r="F330" s="39"/>
      <c r="G330" s="39"/>
      <c r="H330" s="39">
        <v>571</v>
      </c>
      <c r="I330" s="39">
        <v>571</v>
      </c>
      <c r="J330" s="39">
        <v>571</v>
      </c>
      <c r="K330" s="220"/>
      <c r="L330" s="39">
        <v>571</v>
      </c>
    </row>
    <row r="331" spans="1:12" x14ac:dyDescent="0.3">
      <c r="A331" s="93"/>
      <c r="B331" s="177"/>
      <c r="C331" s="50"/>
      <c r="D331" s="50"/>
      <c r="E331" s="50"/>
      <c r="F331" s="50"/>
      <c r="G331" s="50"/>
      <c r="H331" s="50"/>
      <c r="I331" s="50"/>
      <c r="J331" s="50"/>
      <c r="K331" s="225"/>
      <c r="L331" s="50"/>
    </row>
    <row r="332" spans="1:12" x14ac:dyDescent="0.3">
      <c r="A332" s="30">
        <v>6402</v>
      </c>
      <c r="B332" s="163" t="s">
        <v>262</v>
      </c>
      <c r="C332" s="32">
        <f t="shared" ref="C332:G332" si="154">SUM(C333:C334)</f>
        <v>0</v>
      </c>
      <c r="D332" s="32">
        <f t="shared" si="154"/>
        <v>66</v>
      </c>
      <c r="E332" s="32">
        <f t="shared" si="154"/>
        <v>66</v>
      </c>
      <c r="F332" s="32">
        <f t="shared" si="154"/>
        <v>66</v>
      </c>
      <c r="G332" s="32">
        <f t="shared" si="154"/>
        <v>66</v>
      </c>
      <c r="H332" s="32">
        <f t="shared" ref="H332:I332" si="155">SUM(H333:H334)</f>
        <v>66</v>
      </c>
      <c r="I332" s="32">
        <f t="shared" si="155"/>
        <v>66</v>
      </c>
      <c r="J332" s="32">
        <f t="shared" ref="J332" si="156">SUM(J333:J334)</f>
        <v>66</v>
      </c>
      <c r="K332" s="217">
        <f t="shared" ref="K332:L332" si="157">SUM(K333:K334)</f>
        <v>0</v>
      </c>
      <c r="L332" s="32">
        <f t="shared" si="157"/>
        <v>66</v>
      </c>
    </row>
    <row r="333" spans="1:12" s="178" customFormat="1" x14ac:dyDescent="0.3">
      <c r="A333" s="171"/>
      <c r="B333" s="153" t="s">
        <v>264</v>
      </c>
      <c r="C333" s="172"/>
      <c r="D333" s="172">
        <v>40.5</v>
      </c>
      <c r="E333" s="172">
        <v>40.5</v>
      </c>
      <c r="F333" s="172">
        <v>40.5</v>
      </c>
      <c r="G333" s="172">
        <v>40.5</v>
      </c>
      <c r="H333" s="172">
        <v>40.5</v>
      </c>
      <c r="I333" s="172">
        <v>40.5</v>
      </c>
      <c r="J333" s="172">
        <v>40.5</v>
      </c>
      <c r="K333" s="218"/>
      <c r="L333" s="172">
        <v>40.5</v>
      </c>
    </row>
    <row r="334" spans="1:12" x14ac:dyDescent="0.3">
      <c r="A334" s="76"/>
      <c r="B334" s="10" t="s">
        <v>263</v>
      </c>
      <c r="C334" s="39"/>
      <c r="D334" s="172">
        <v>25.5</v>
      </c>
      <c r="E334" s="172">
        <v>25.5</v>
      </c>
      <c r="F334" s="172">
        <v>25.5</v>
      </c>
      <c r="G334" s="172">
        <v>25.5</v>
      </c>
      <c r="H334" s="172">
        <v>25.5</v>
      </c>
      <c r="I334" s="172">
        <v>25.5</v>
      </c>
      <c r="J334" s="172">
        <v>25.5</v>
      </c>
      <c r="K334" s="218"/>
      <c r="L334" s="172">
        <v>25.5</v>
      </c>
    </row>
    <row r="335" spans="1:12" x14ac:dyDescent="0.3">
      <c r="A335" s="93"/>
      <c r="B335" s="74"/>
    </row>
    <row r="336" spans="1:12" s="183" customFormat="1" x14ac:dyDescent="0.3">
      <c r="A336" s="189"/>
      <c r="B336" s="190" t="s">
        <v>214</v>
      </c>
      <c r="C336" s="184">
        <v>17058</v>
      </c>
      <c r="D336" s="184">
        <v>11272.5</v>
      </c>
      <c r="E336" s="184">
        <v>11062.5</v>
      </c>
      <c r="F336" s="184">
        <v>3345</v>
      </c>
      <c r="G336" s="184">
        <v>3345</v>
      </c>
      <c r="H336" s="184">
        <v>918</v>
      </c>
      <c r="I336" s="184">
        <v>678</v>
      </c>
      <c r="J336" s="184">
        <v>627</v>
      </c>
      <c r="K336" s="231">
        <v>1576</v>
      </c>
      <c r="L336" s="184">
        <v>2203</v>
      </c>
    </row>
    <row r="337" spans="1:12" s="25" customFormat="1" x14ac:dyDescent="0.3">
      <c r="A337" s="18"/>
      <c r="B337" s="40"/>
      <c r="K337" s="219"/>
    </row>
    <row r="338" spans="1:12" x14ac:dyDescent="0.3">
      <c r="A338" s="94" t="s">
        <v>79</v>
      </c>
      <c r="B338" s="95"/>
      <c r="C338" s="96">
        <f>SUM(C336+C328+C326+C319+C315+C310+C305+C299+C294+C283+C272+C261+C254+C244+C241+C238+C234+C200+C191+C177+C166+C160+C157+C154+C149+C141+C135+C129+C125+C123+C121+C117+C111+C104+C95+C91+C83+C80+C67+C56+C51+C35+C21+C15+C10+C6+C43+C40+C174+C269+C332)</f>
        <v>236878</v>
      </c>
      <c r="D338" s="96">
        <f>SUM(D336+D328+D326+D319+D315+D310+D305+D299+D294+D283+D272+D261+D254+D244+D241+D238+D234+D200+D191+D177+D166+D160+D157+D154+D149+D141+D135+D129+D125+D123+D121+D117+D111+D104+D95+D91+D83+D80+D67+D56+D51+D35+D21+D15+D10+D6+D43+D40+D174+D269+D332+D114)</f>
        <v>286844</v>
      </c>
      <c r="E338" s="96">
        <f>SUM(E336+E328+E326+E319+E315+E310+E305+E299+E294+E283+E272+E261+E254+E244+E241+E238+E234+E200+E191+E177+E166+E160+E157+E154+E149+E141+E135+E129+E125+E123+E121+E117+E111+E104+E95+E91+E83+E80+E67+E56+E51+E35+E21+E15+E10+E6+E43+E40+E174+E269+E332+E114)</f>
        <v>286844</v>
      </c>
      <c r="F338" s="96">
        <f>SUM(F336+F328+F326+F319+F315+F310+F305+F299+F294+F283+F272+F261+F254+F244+F241+F238+F234+F200+F191+F177+F166+F160+F157+F154+F149+F141+F135+F129+F125+F123+F121+F117+F111+F104+F95+F91+F83+F80+F67+F56+F51+F35+F21+F15+F10+F6+F43+F40+F174+F269+F332+F114+F231+F228+F225+F221+F217+F213+F208+F205+F197)</f>
        <v>286493</v>
      </c>
      <c r="G338" s="96">
        <f>SUM(G336+G328+G326+G319+G315+G310+G305+G299+G294+G283+G272+G261+G254+G244+G241+G238+G234+G200+G191+G177+G166+G160+G157+G154+G149+G141+G135+G129+G125+G123+G121+G117+G111+G104+G95+G91+G83+G80+G67+G56+G51+G35+G21+G15+G10+G6+G43+G40+G174+G269+G332+G114+G231+G228+G225+G221+G217+G213+G208+G205+G197)</f>
        <v>286556.5</v>
      </c>
      <c r="H338" s="260">
        <f>SUM(H336+H328+H326+H319+H315+H310+H305+H299+H294+H283+H272+H261+H254+H244+H241+H238+H234+H200+H191+H177+H166+H160+H157+H154+H149+H141+H135+H129+H125+H123+H121+H117+H111+H104+H95+H91+H83+H80+H67+H56+H51+H35+H21+H15+H10+H6+H43+H40+H174+H269+H332+H114+H231+H228+H225+H221+H217+H213+H208+H205+H197+H291)</f>
        <v>261917</v>
      </c>
      <c r="I338" s="260">
        <f>SUM(I336+I328+I326+I319+I315+I310+I305+I299+I294+I283+I272+I261+I254+I244+I241+I238+I234+I200+I191+I177+I166+I160+I157+I154+I149+I141+I135+I129+I125+I123+I121+I117+I111+I104+I95+I91+I83+I80+I67+I56+I51+I35+I21+I15+I10+I6+I43+I40+I174+I269+I332+I114+I231+I228+I225+I221+I217+I213+I208+I205+I197+I291+I266)</f>
        <v>264494</v>
      </c>
      <c r="J338" s="260">
        <f>SUM(J336+J328+J326+J319+J315+J310+J305+J299+J294+J283+J272+J261+J254+J244+J241+J238+J234+J200+J191+J177+J166+J160+J157+J154+J149+J141+J135+J129+J125+J123+J121+J117+J111+J104+J95+J91+J83+J80+J67+J56+J51+J35+J21+J15+J10+J6+J43+J40+J174+J269+J332+J114+J231+J228+J225+J221+J217+J213+J208+J205+J197+J291+J266)</f>
        <v>264494</v>
      </c>
      <c r="K338" s="235">
        <f>SUM(K336+K328+K326+K319+K315+K310+K305+K299+K294+K283+K272+K261+K254+K244+K241+K238+K234+K200+K191+K177+K166+K160+K157+K154+K149+K141+K135+K129+K125+K123+K121+K117+K111+K104+K95+K91+K83+K80+K67+K56+K51+K35+K21+K15+K10+K6+K43+K40+K174+K269+K332+K114+K231+K228+K225+K221+K217+K213+K208+K205+K197+K291+K266)</f>
        <v>899</v>
      </c>
      <c r="L338" s="260">
        <f>SUM(L336+L328+L326+L319+L315+L310+L305+L299+L294+L283+L272+L261+L254+L244+L241+L238+L234+L200+L191+L177+L166+L160+L157+L154+L149+L141+L135+L129+L125+L123+L121+L117+L111+L104+L95+L91+L83+L80+L67+L56+L51+L35+L21+L15+L10+L6+L43+L40+L174+L269+L332+L114+L231+L228+L225+L221+L217+L213+L208+L205+L197+L291+L266)</f>
        <v>265393</v>
      </c>
    </row>
    <row r="339" spans="1:12" s="90" customFormat="1" x14ac:dyDescent="0.3">
      <c r="A339" s="97"/>
      <c r="B339" s="98"/>
      <c r="C339" s="99" t="s">
        <v>83</v>
      </c>
      <c r="D339" s="99" t="s">
        <v>83</v>
      </c>
      <c r="E339" s="99" t="s">
        <v>83</v>
      </c>
      <c r="F339" s="99" t="s">
        <v>83</v>
      </c>
      <c r="G339" s="99" t="s">
        <v>83</v>
      </c>
      <c r="H339" s="99" t="s">
        <v>83</v>
      </c>
      <c r="I339" s="99" t="s">
        <v>83</v>
      </c>
      <c r="J339" s="99" t="s">
        <v>83</v>
      </c>
      <c r="K339" s="236" t="s">
        <v>83</v>
      </c>
      <c r="L339" s="99" t="s">
        <v>83</v>
      </c>
    </row>
    <row r="340" spans="1:12" s="90" customFormat="1" x14ac:dyDescent="0.3">
      <c r="A340" s="97"/>
      <c r="B340" s="98"/>
      <c r="C340" s="99">
        <v>236878</v>
      </c>
      <c r="D340" s="99">
        <v>286844</v>
      </c>
      <c r="E340" s="99">
        <v>286844</v>
      </c>
      <c r="F340" s="99">
        <v>286493</v>
      </c>
      <c r="G340" s="99">
        <v>286556.5</v>
      </c>
      <c r="H340" s="99">
        <v>261917</v>
      </c>
      <c r="I340" s="99">
        <v>264494</v>
      </c>
      <c r="J340" s="99">
        <v>264494</v>
      </c>
      <c r="K340" s="236">
        <v>899</v>
      </c>
      <c r="L340" s="99">
        <v>265393</v>
      </c>
    </row>
    <row r="341" spans="1:12" s="90" customFormat="1" x14ac:dyDescent="0.3">
      <c r="A341" s="97"/>
      <c r="B341" s="98"/>
      <c r="C341" s="99"/>
      <c r="D341" s="99"/>
      <c r="E341" s="99"/>
      <c r="F341" s="99"/>
      <c r="G341" s="99"/>
      <c r="H341" s="99"/>
      <c r="I341" s="99"/>
      <c r="J341" s="99"/>
      <c r="K341" s="236"/>
      <c r="L341" s="99"/>
    </row>
    <row r="342" spans="1:12" s="90" customFormat="1" x14ac:dyDescent="0.3">
      <c r="A342" s="97"/>
      <c r="B342" s="98"/>
      <c r="C342" s="145"/>
      <c r="D342" s="145"/>
      <c r="E342" s="145"/>
      <c r="F342" s="145"/>
      <c r="G342" s="145"/>
      <c r="H342" s="145"/>
      <c r="I342" s="145"/>
      <c r="J342" s="145"/>
      <c r="K342" s="237"/>
      <c r="L342" s="145"/>
    </row>
    <row r="343" spans="1:12" x14ac:dyDescent="0.3">
      <c r="A343" s="19"/>
      <c r="B343" s="182"/>
    </row>
    <row r="345" spans="1:12" x14ac:dyDescent="0.3">
      <c r="A345" s="19"/>
      <c r="B345" s="100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0" fitToHeight="0" orientation="landscape" r:id="rId1"/>
  <headerFooter alignWithMargins="0">
    <oddFooter>&amp;C&amp;F&amp;Rstránka &amp;P</oddFooter>
  </headerFooter>
  <rowBreaks count="5" manualBreakCount="5">
    <brk id="39" max="11" man="1"/>
    <brk id="134" max="11" man="1"/>
    <brk id="227" max="11" man="1"/>
    <brk id="271" max="11" man="1"/>
    <brk id="31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Normal="100" zoomScaleSheetLayoutView="100" workbookViewId="0">
      <selection activeCell="J3" sqref="J3"/>
    </sheetView>
  </sheetViews>
  <sheetFormatPr defaultColWidth="9.109375" defaultRowHeight="13.8" x14ac:dyDescent="0.3"/>
  <cols>
    <col min="1" max="1" width="8.109375" style="2" customWidth="1"/>
    <col min="2" max="2" width="51.109375" style="2" customWidth="1"/>
    <col min="3" max="3" width="13.33203125" style="2" customWidth="1"/>
    <col min="4" max="4" width="13.44140625" style="2" customWidth="1"/>
    <col min="5" max="8" width="13.6640625" style="2" customWidth="1"/>
    <col min="9" max="9" width="13.5546875" style="2" customWidth="1"/>
    <col min="10" max="10" width="12.44140625" style="214" customWidth="1"/>
    <col min="11" max="11" width="13.6640625" style="2" customWidth="1"/>
    <col min="12" max="16384" width="9.109375" style="2"/>
  </cols>
  <sheetData>
    <row r="1" spans="1:11" ht="18" x14ac:dyDescent="0.35">
      <c r="A1" s="1" t="s">
        <v>236</v>
      </c>
    </row>
    <row r="2" spans="1:11" x14ac:dyDescent="0.3">
      <c r="C2" s="157"/>
      <c r="D2" s="157"/>
      <c r="E2" s="157"/>
      <c r="F2" s="157"/>
      <c r="G2" s="157"/>
      <c r="H2" s="157"/>
      <c r="I2" s="157"/>
      <c r="J2" s="244"/>
      <c r="K2" s="157"/>
    </row>
    <row r="3" spans="1:11" x14ac:dyDescent="0.3">
      <c r="A3" s="5"/>
      <c r="B3" s="5"/>
      <c r="C3" s="161" t="s">
        <v>1</v>
      </c>
      <c r="D3" s="161" t="s">
        <v>1</v>
      </c>
      <c r="E3" s="161" t="s">
        <v>1</v>
      </c>
      <c r="F3" s="161" t="s">
        <v>1</v>
      </c>
      <c r="G3" s="161" t="s">
        <v>1</v>
      </c>
      <c r="H3" s="161" t="s">
        <v>1</v>
      </c>
      <c r="I3" s="161" t="s">
        <v>1</v>
      </c>
      <c r="J3" s="245" t="s">
        <v>1</v>
      </c>
      <c r="K3" s="161" t="s">
        <v>1</v>
      </c>
    </row>
    <row r="4" spans="1:11" ht="104.25" customHeight="1" x14ac:dyDescent="0.3">
      <c r="A4" s="158" t="s">
        <v>37</v>
      </c>
      <c r="B4" s="158" t="s">
        <v>38</v>
      </c>
      <c r="C4" s="156" t="s">
        <v>235</v>
      </c>
      <c r="D4" s="156" t="s">
        <v>290</v>
      </c>
      <c r="E4" s="156" t="s">
        <v>382</v>
      </c>
      <c r="F4" s="156" t="s">
        <v>346</v>
      </c>
      <c r="G4" s="156" t="s">
        <v>360</v>
      </c>
      <c r="H4" s="156" t="s">
        <v>361</v>
      </c>
      <c r="I4" s="156" t="s">
        <v>377</v>
      </c>
      <c r="J4" s="246" t="s">
        <v>379</v>
      </c>
      <c r="K4" s="156" t="s">
        <v>381</v>
      </c>
    </row>
    <row r="5" spans="1:11" x14ac:dyDescent="0.3">
      <c r="A5" s="5"/>
      <c r="B5" s="5"/>
      <c r="F5" s="243"/>
      <c r="G5" s="243"/>
      <c r="H5" s="243"/>
      <c r="I5" s="243"/>
      <c r="J5" s="247"/>
      <c r="K5" s="243"/>
    </row>
    <row r="6" spans="1:11" x14ac:dyDescent="0.3">
      <c r="A6" s="4" t="s">
        <v>87</v>
      </c>
    </row>
    <row r="7" spans="1:11" x14ac:dyDescent="0.3">
      <c r="B7" s="11"/>
    </row>
    <row r="8" spans="1:11" x14ac:dyDescent="0.3">
      <c r="A8" s="12">
        <v>8115</v>
      </c>
      <c r="B8" s="13" t="s">
        <v>22</v>
      </c>
      <c r="C8" s="8">
        <f>1931+12050+25000</f>
        <v>38981</v>
      </c>
      <c r="D8" s="8">
        <v>70768</v>
      </c>
      <c r="E8" s="8">
        <v>70768</v>
      </c>
      <c r="F8" s="8">
        <v>70768</v>
      </c>
      <c r="G8" s="8">
        <v>70768</v>
      </c>
      <c r="H8" s="8">
        <v>70768</v>
      </c>
      <c r="I8" s="8">
        <v>70768</v>
      </c>
      <c r="J8" s="220"/>
      <c r="K8" s="8">
        <v>70768</v>
      </c>
    </row>
    <row r="9" spans="1:11" x14ac:dyDescent="0.3">
      <c r="A9" s="12">
        <v>8123</v>
      </c>
      <c r="B9" s="13" t="s">
        <v>102</v>
      </c>
      <c r="C9" s="8">
        <v>7000</v>
      </c>
      <c r="D9" s="8">
        <v>22678</v>
      </c>
      <c r="E9" s="8">
        <v>22678</v>
      </c>
      <c r="F9" s="8">
        <v>22678</v>
      </c>
      <c r="G9" s="8">
        <v>22678</v>
      </c>
      <c r="H9" s="8">
        <v>22678</v>
      </c>
      <c r="I9" s="8">
        <v>22678</v>
      </c>
      <c r="J9" s="220"/>
      <c r="K9" s="8">
        <v>22678</v>
      </c>
    </row>
    <row r="10" spans="1:11" x14ac:dyDescent="0.3">
      <c r="A10" s="14">
        <v>8124</v>
      </c>
      <c r="B10" s="15" t="s">
        <v>64</v>
      </c>
      <c r="C10" s="8">
        <v>-715</v>
      </c>
      <c r="D10" s="8">
        <f>SUM(C10:C10)</f>
        <v>-715</v>
      </c>
      <c r="E10" s="8">
        <v>-715</v>
      </c>
      <c r="F10" s="8">
        <v>-715</v>
      </c>
      <c r="G10" s="8">
        <v>-715</v>
      </c>
      <c r="H10" s="8">
        <v>-715</v>
      </c>
      <c r="I10" s="8">
        <v>-715</v>
      </c>
      <c r="J10" s="220"/>
      <c r="K10" s="8">
        <v>-715</v>
      </c>
    </row>
    <row r="11" spans="1:11" x14ac:dyDescent="0.3">
      <c r="A11" s="14">
        <v>8124</v>
      </c>
      <c r="B11" s="15" t="s">
        <v>62</v>
      </c>
      <c r="C11" s="8">
        <v>-1980</v>
      </c>
      <c r="D11" s="8">
        <f>SUM(C11:C11)</f>
        <v>-1980</v>
      </c>
      <c r="E11" s="8">
        <v>-1980</v>
      </c>
      <c r="F11" s="8">
        <v>-1980</v>
      </c>
      <c r="G11" s="8">
        <v>-1980</v>
      </c>
      <c r="H11" s="8">
        <v>-1980</v>
      </c>
      <c r="I11" s="8">
        <v>-1980</v>
      </c>
      <c r="J11" s="220"/>
      <c r="K11" s="8">
        <v>-1980</v>
      </c>
    </row>
    <row r="12" spans="1:11" x14ac:dyDescent="0.3">
      <c r="A12" s="3"/>
      <c r="B12" s="3"/>
    </row>
    <row r="13" spans="1:11" x14ac:dyDescent="0.3">
      <c r="A13" s="6" t="s">
        <v>21</v>
      </c>
      <c r="B13" s="7"/>
      <c r="C13" s="16">
        <f t="shared" ref="C13:F13" si="0">SUM(C8:C12)</f>
        <v>43286</v>
      </c>
      <c r="D13" s="16">
        <f t="shared" si="0"/>
        <v>90751</v>
      </c>
      <c r="E13" s="16">
        <f t="shared" si="0"/>
        <v>90751</v>
      </c>
      <c r="F13" s="16">
        <f t="shared" si="0"/>
        <v>90751</v>
      </c>
      <c r="G13" s="16">
        <f t="shared" ref="G13:H13" si="1">SUM(G8:G12)</f>
        <v>90751</v>
      </c>
      <c r="H13" s="16">
        <f t="shared" si="1"/>
        <v>90751</v>
      </c>
      <c r="I13" s="16">
        <f t="shared" ref="I13" si="2">SUM(I8:I12)</f>
        <v>90751</v>
      </c>
      <c r="J13" s="248">
        <v>0</v>
      </c>
      <c r="K13" s="16">
        <f t="shared" ref="K13" si="3">SUM(K8:K12)</f>
        <v>90751</v>
      </c>
    </row>
  </sheetData>
  <phoneticPr fontId="26" type="noConversion"/>
  <pageMargins left="0.7" right="0.7" top="0.78740157499999996" bottom="0.78740157499999996" header="0.3" footer="0.3"/>
  <pageSetup paperSize="9" scale="74" fitToHeight="0" orientation="landscape" r:id="rId1"/>
  <headerFooter>
    <oddFooter>&amp;C&amp;F&amp;Rstránka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9BDFEC61A89B45A18115E522EBF2AD" ma:contentTypeVersion="0" ma:contentTypeDescription="Vytvoří nový dokument" ma:contentTypeScope="" ma:versionID="760aaf53165f765b5f048545615fcf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1e2fbbf3efe6f5ad217f05f8c142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CB7E6-9408-4FD4-BEF1-58CE1F78E12F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03B401A-733A-4313-8DD9-B867F8600D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E1CBF7-396D-4790-9F5C-C8585DAB9C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 2018</vt:lpstr>
      <vt:lpstr>výdaje 2018</vt:lpstr>
      <vt:lpstr>financování</vt:lpstr>
      <vt:lpstr>'příjmy 2018'!Oblast_tisku</vt:lpstr>
      <vt:lpstr>'výdaje 2018'!Oblast_tisku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Iveta Busková</cp:lastModifiedBy>
  <cp:revision>0</cp:revision>
  <cp:lastPrinted>2018-12-18T06:40:02Z</cp:lastPrinted>
  <dcterms:created xsi:type="dcterms:W3CDTF">1601-01-01T00:00:00Z</dcterms:created>
  <dcterms:modified xsi:type="dcterms:W3CDTF">2018-12-20T05:24:18Z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0x010100A89BDFEC61A89B45A18115E522EBF2AD</vt:lpwstr>
  </property>
</Properties>
</file>