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7755"/>
  </bookViews>
  <sheets>
    <sheet name="rekapitulace" sheetId="11" r:id="rId1"/>
    <sheet name="komentář-příjmy" sheetId="4" r:id="rId2"/>
    <sheet name="daňové příjmy" sheetId="12" r:id="rId3"/>
    <sheet name="komentář-výdaje " sheetId="5" r:id="rId4"/>
    <sheet name="rozpočty org.složek" sheetId="10" r:id="rId5"/>
    <sheet name="komentář-financování" sheetId="6" r:id="rId6"/>
    <sheet name="další požadavky" sheetId="13" r:id="rId7"/>
  </sheets>
  <definedNames>
    <definedName name="_xlnm.Print_Area" localSheetId="6">'další požadavky'!$A$1:$F$103</definedName>
    <definedName name="_xlnm.Print_Area" localSheetId="2">'daňové příjmy'!$A$1:$O$31</definedName>
    <definedName name="_xlnm.Print_Area" localSheetId="1">'komentář-příjmy'!$A$1:$F$50</definedName>
    <definedName name="_xlnm.Print_Area" localSheetId="3">'komentář-výdaje '!$A$1:$E$231</definedName>
    <definedName name="_xlnm.Print_Area" localSheetId="4">'rozpočty org.složek'!$A$1:$E$163</definedName>
  </definedNames>
  <calcPr calcId="114210"/>
</workbook>
</file>

<file path=xl/calcChain.xml><?xml version="1.0" encoding="utf-8"?>
<calcChain xmlns="http://schemas.openxmlformats.org/spreadsheetml/2006/main">
  <c r="F50" i="4"/>
  <c r="J19" i="12"/>
  <c r="B19" i="11"/>
  <c r="D115" i="10"/>
  <c r="D116"/>
  <c r="C115"/>
  <c r="C107"/>
  <c r="C144"/>
  <c r="D16" i="5"/>
  <c r="D22"/>
  <c r="D36"/>
  <c r="D55"/>
  <c r="D59"/>
  <c r="D88"/>
  <c r="D102"/>
  <c r="D141"/>
  <c r="D166"/>
  <c r="C177"/>
  <c r="D196"/>
  <c r="D99"/>
  <c r="D98"/>
  <c r="D160"/>
  <c r="D158"/>
  <c r="D190"/>
  <c r="D188"/>
  <c r="D202"/>
  <c r="D199"/>
  <c r="D112"/>
  <c r="C112"/>
  <c r="C102"/>
  <c r="C16"/>
  <c r="B9" i="11"/>
  <c r="C22" i="5"/>
  <c r="C196"/>
  <c r="C166"/>
  <c r="C190"/>
  <c r="C188"/>
  <c r="C160"/>
  <c r="C158"/>
  <c r="C152"/>
  <c r="C202"/>
  <c r="C199"/>
  <c r="C99"/>
  <c r="C98"/>
  <c r="D72"/>
  <c r="C72"/>
  <c r="C138"/>
  <c r="D138"/>
  <c r="C146"/>
  <c r="D146"/>
  <c r="C141"/>
  <c r="D40"/>
  <c r="C40"/>
  <c r="C59"/>
  <c r="C55"/>
  <c r="D145" i="10"/>
  <c r="O19" i="12"/>
  <c r="N19"/>
  <c r="M19"/>
  <c r="L19"/>
  <c r="K19"/>
  <c r="I19"/>
  <c r="H19"/>
  <c r="G19"/>
  <c r="F19"/>
  <c r="E19"/>
  <c r="D19"/>
  <c r="C19"/>
  <c r="E10" i="6"/>
  <c r="D7" i="5"/>
  <c r="D10"/>
  <c r="D124"/>
  <c r="D177"/>
  <c r="D13"/>
  <c r="D26"/>
  <c r="D32"/>
  <c r="D46"/>
  <c r="D49"/>
  <c r="D67"/>
  <c r="D75"/>
  <c r="D79"/>
  <c r="D82"/>
  <c r="D85"/>
  <c r="D95"/>
  <c r="D106"/>
  <c r="D109"/>
  <c r="D117"/>
  <c r="D134"/>
  <c r="D149"/>
  <c r="D152"/>
  <c r="D155"/>
  <c r="D172"/>
  <c r="D205"/>
  <c r="D210"/>
  <c r="D214"/>
  <c r="D218"/>
  <c r="D231"/>
  <c r="C32"/>
  <c r="C214"/>
  <c r="C67"/>
  <c r="C155"/>
  <c r="C210"/>
  <c r="C7"/>
  <c r="C10"/>
  <c r="C13"/>
  <c r="C26"/>
  <c r="C36"/>
  <c r="C46"/>
  <c r="C49"/>
  <c r="C75"/>
  <c r="C79"/>
  <c r="C82"/>
  <c r="C85"/>
  <c r="C88"/>
  <c r="C95"/>
  <c r="C106"/>
  <c r="C109"/>
  <c r="C117"/>
  <c r="C124"/>
  <c r="C134"/>
  <c r="C149"/>
  <c r="C172"/>
  <c r="C205"/>
  <c r="C218"/>
  <c r="B13" i="11"/>
  <c r="C10" i="10"/>
  <c r="C30"/>
  <c r="D10"/>
  <c r="D30"/>
  <c r="C29"/>
  <c r="D29"/>
  <c r="C47"/>
  <c r="C81"/>
  <c r="D47"/>
  <c r="D81"/>
  <c r="C80"/>
  <c r="D80"/>
  <c r="C123"/>
  <c r="C142"/>
  <c r="C145"/>
  <c r="E50" i="4"/>
  <c r="C116" i="10"/>
  <c r="C231" i="5"/>
</calcChain>
</file>

<file path=xl/sharedStrings.xml><?xml version="1.0" encoding="utf-8"?>
<sst xmlns="http://schemas.openxmlformats.org/spreadsheetml/2006/main" count="785" uniqueCount="628">
  <si>
    <t>Revitalizace parčíku u lávky - terenní úpravy po dokončení nové lávky, zhotovení mobiliáře z torz původních akátů, výsadba nových dřevin. Vše v termínu na podzim, Další práce - povrch pěších komunikací by následovaly na jaře následujícího roku.</t>
  </si>
  <si>
    <t>Odbor kultury a cestovního ruchu</t>
  </si>
  <si>
    <t>Ostatní záležitosti kultury</t>
  </si>
  <si>
    <r>
      <t xml:space="preserve">Školení. </t>
    </r>
    <r>
      <rPr>
        <sz val="10"/>
        <rFont val="Calibri"/>
        <family val="2"/>
        <charset val="238"/>
      </rPr>
      <t>6 školení pro 51 pracovníků (dle zákona) + zkoušky odborné způsobilosti, jeden den školení stojí průměrně 1700 Kč x 51 úředníků x 6 dní, cca 2x zkoušky OZ 50 000,-, vstupní školení 10x 2200 Kč.</t>
    </r>
  </si>
  <si>
    <t>Pohoštění a věcné dary</t>
  </si>
  <si>
    <r>
      <t xml:space="preserve">Dětské zastupitelstvo. </t>
    </r>
    <r>
      <rPr>
        <sz val="10"/>
        <rFont val="Calibri"/>
        <family val="2"/>
        <charset val="238"/>
      </rPr>
      <t>Částka zahrnuje náklady na materiál 10 tis. Kč a služby 10 tis. Kč a je zapracována na základě požadavků vedoucího OOSČ.</t>
    </r>
  </si>
  <si>
    <r>
      <rPr>
        <b/>
        <sz val="10"/>
        <rFont val="Calibri"/>
        <family val="2"/>
        <charset val="238"/>
      </rPr>
      <t xml:space="preserve">Materiál (kancelářský, čistící,...vybavení, drobný majetek do 40 tis. Kč). </t>
    </r>
    <r>
      <rPr>
        <sz val="10"/>
        <rFont val="Calibri"/>
        <family val="2"/>
        <charset val="238"/>
      </rPr>
      <t>Částka zahrnuje: 1) ochranné pomůcky v částce 30 tis. Kč (8 tis. Kč pro lesníka + 22 tis. Kč pro ostatní zaměstnance MÚ), 2) léky 5 tis. Kč, 3) knihy, učební pomůcky 60 tis. Kč, 4) drobný hmotný dlouhodobý majetek  v částce 932 tis. Kč (7x kancelářská židle 35 tis. Kč, 16x kancelářská židle do místnosti rady města 80 tis. Kč, 19 x PC x 25 tis. Kč, regály do nové spisovny v budově č.p.35 250 tis. Kč, myčka sekretariát 12 tis. Kč, omyvatelná židle na OSV 2x 4 tis. Kč, doplnění a obnova stávajících kanceláří nábytkem a obnova drobného vybavení kanceláří 50 000 tis. Kč,  obměna mobilních telefonů 5x 1300 Kč, telefonních přístrojů - pevné linky 5x 800 Kč, mikrovlnná trouba - OBNF 2 tis. Kč, lednice OF 3 tis. Kč, lednice RD 2,5 tis. Kč, fotoaparát OISM 5 tis. Kč), 5) nákup zboží určeného k dalšímu prodeji 155 tis. Kč, 6) materiál 238 tis. Kč.</t>
    </r>
  </si>
  <si>
    <r>
      <rPr>
        <b/>
        <sz val="10"/>
        <rFont val="Calibri"/>
        <family val="2"/>
        <charset val="238"/>
      </rPr>
      <t xml:space="preserve">Služby (poštovné, poplatky, nájemné...). </t>
    </r>
    <r>
      <rPr>
        <sz val="10"/>
        <rFont val="Calibri"/>
        <family val="2"/>
        <charset val="238"/>
      </rPr>
      <t>Částka zahrnuje: 1) služby pošt 250 tis. Kč, 2) služby telekomunikací 200 tis. Kč, 3) služby peněžních ústavů 78 tis. Kč, 4) nájemné 500 tis. Kč (kopírky, PC, leasing nového vozidla 100 tis. Kč), 5) konzultační a poradenské služby 100 tis. Kč, 6) služby zpracování dat  500 tis. Kč, 7) další služby 1 480 tis. Kč (stravenky, malování, čištění koberců, prodloužení záruky serveru na jeden rok 30 tis. Kč aj.)</t>
    </r>
  </si>
  <si>
    <t>Činnost místní správy - tajemník</t>
  </si>
  <si>
    <t>Sociální fond</t>
  </si>
  <si>
    <t>Návrh na zvýšení sociálního fondu ze 2% na 3% z hrubých mezd</t>
  </si>
  <si>
    <r>
      <rPr>
        <b/>
        <sz val="10"/>
        <rFont val="Calibri"/>
        <family val="2"/>
        <charset val="238"/>
      </rPr>
      <t>Odvody na soc. a zdrav. pojištěn</t>
    </r>
    <r>
      <rPr>
        <sz val="10"/>
        <rFont val="Calibri"/>
        <family val="2"/>
        <charset val="238"/>
      </rPr>
      <t>í placené zaměstnavatelem (25% + 9%).</t>
    </r>
  </si>
  <si>
    <r>
      <rPr>
        <b/>
        <sz val="10"/>
        <rFont val="Calibri"/>
        <family val="2"/>
        <charset val="238"/>
      </rPr>
      <t>Platy.</t>
    </r>
    <r>
      <rPr>
        <sz val="10"/>
        <rFont val="Calibri"/>
        <family val="2"/>
        <charset val="238"/>
      </rPr>
      <t xml:space="preserve"> Výše platů je přímoúměrná počtu zaměstnanců a jejich pracovní praxi, tj. nároku na zvýšení platových tříd zaměstnanců. V roce 2016 došlo k navýšení počtu zaměstnanců MÚ z důvodu zrušení komisionářské smlouvy mezi SMMP s.r.o. a Městem Příbor, a tak vzniku nového odboru bytového a nebytového hospodářství. K navýšení dále dochází z důvodu vládního nařízení, kdy od 1.11.2016 budou navýšeny tarifní platy o 4%. Nově byly zapracovány finanční prostředky ve výši 250 tis. Kč na práci přesčas, kterou je nutno proplácet na základě zákonníku práce.</t>
    </r>
  </si>
  <si>
    <t>Částka je vyšší oproti schválenému rozpočtu na rok 2016 z důvodu nárůstu majetku (př. kulturní dům) a předpokládaného navýšení u povinného ručení o cca 5%. V současné době probíhá veřejná zakázka.</t>
  </si>
  <si>
    <r>
      <rPr>
        <b/>
        <sz val="10"/>
        <rFont val="Calibri"/>
        <family val="2"/>
        <charset val="238"/>
      </rPr>
      <t xml:space="preserve">Likvidace vod z kompostárny. </t>
    </r>
    <r>
      <rPr>
        <sz val="10"/>
        <rFont val="Calibri"/>
        <family val="2"/>
        <charset val="238"/>
      </rPr>
      <t>Částka zahrnuje: 1) měření znečištění (smlouva) 35 tis. Kč, odvoz znečištěné vody dle skutečnosti 20 - 40 tis. Kč, revize, případná nutná drobná opatření dle potřeb, 2) drobné opravy na kompostárně 2 tis. Kč (pouze polovina nákladů, druhou pol. hradí město Kopřivnice).</t>
    </r>
  </si>
  <si>
    <r>
      <rPr>
        <b/>
        <sz val="10"/>
        <rFont val="Calibri"/>
        <family val="2"/>
        <charset val="238"/>
      </rPr>
      <t xml:space="preserve">Platba firmě za odvoz TDO. </t>
    </r>
    <r>
      <rPr>
        <sz val="10"/>
        <rFont val="Calibri"/>
        <family val="2"/>
        <charset val="238"/>
      </rPr>
      <t>Částka bude upřesněna po výpočtu poplatku na rok 2016 a započítání inflace 2015 do smluvních cen.</t>
    </r>
  </si>
  <si>
    <r>
      <rPr>
        <b/>
        <sz val="10"/>
        <rFont val="Calibri"/>
        <family val="2"/>
        <charset val="238"/>
      </rPr>
      <t xml:space="preserve">Měsíčník. </t>
    </r>
    <r>
      <rPr>
        <sz val="10"/>
        <rFont val="Calibri"/>
        <family val="2"/>
        <charset val="238"/>
      </rPr>
      <t xml:space="preserve">Zahrnuje činnost spojenou s vydáváním obecního Měsičníku. Je uzavřena smlouva a cena se odvíjí od počtu stránek a kusů. </t>
    </r>
  </si>
  <si>
    <r>
      <rPr>
        <b/>
        <sz val="10"/>
        <rFont val="Calibri"/>
        <family val="2"/>
        <charset val="238"/>
      </rPr>
      <t xml:space="preserve">Platy včetně odvodů. </t>
    </r>
    <r>
      <rPr>
        <sz val="10"/>
        <rFont val="Calibri"/>
        <family val="2"/>
        <charset val="238"/>
      </rPr>
      <t>Požadovaná částka zahrnuje výdaje na činnost zastupitelských orgánů, včetně odměn zastupitelům, radním, komisím a výborům.</t>
    </r>
  </si>
  <si>
    <r>
      <rPr>
        <b/>
        <sz val="10"/>
        <rFont val="Calibri"/>
        <family val="2"/>
        <charset val="238"/>
      </rPr>
      <t>Školení</t>
    </r>
    <r>
      <rPr>
        <sz val="10"/>
        <rFont val="Calibri"/>
        <family val="2"/>
        <charset val="238"/>
      </rPr>
      <t xml:space="preserve"> - každoroční výjezdové školení zastupitelů. Částka zahrnuje 73 tis. Kč školení, 7 tis. Kč cestovné.</t>
    </r>
  </si>
  <si>
    <r>
      <rPr>
        <b/>
        <sz val="10"/>
        <rFont val="Calibri"/>
        <family val="2"/>
        <charset val="238"/>
      </rPr>
      <t>Příprava na krizové situace</t>
    </r>
    <r>
      <rPr>
        <sz val="10"/>
        <rFont val="Calibri"/>
        <family val="2"/>
        <charset val="238"/>
      </rPr>
      <t xml:space="preserve"> - povinnost podle zákona č. 240/2000 o krizovém řízení.</t>
    </r>
  </si>
  <si>
    <t>OOSČ</t>
  </si>
  <si>
    <r>
      <t xml:space="preserve">Městská policie + program prevence kriminality - </t>
    </r>
    <r>
      <rPr>
        <b/>
        <sz val="10"/>
        <color indexed="57"/>
        <rFont val="Calibri"/>
        <family val="2"/>
        <charset val="238"/>
      </rPr>
      <t xml:space="preserve">podrobně uvedeno v listu </t>
    </r>
    <r>
      <rPr>
        <b/>
        <i/>
        <sz val="10"/>
        <color indexed="57"/>
        <rFont val="Calibri"/>
        <family val="2"/>
        <charset val="238"/>
      </rPr>
      <t>rozpočty org. složek</t>
    </r>
  </si>
  <si>
    <t>nákup materiálu - běžné provozní věci jako např. štětce, barvy, žárovky, tonery, papíry atd.</t>
  </si>
  <si>
    <t>služby školení a vzdělávání - prodloužení a nové kurzy, odborná příprava</t>
  </si>
  <si>
    <t>celkem platy + odvody</t>
  </si>
  <si>
    <r>
      <rPr>
        <b/>
        <sz val="10"/>
        <rFont val="Calibri"/>
        <family val="2"/>
        <charset val="238"/>
      </rPr>
      <t>Ostatní náklady v rámci MPR</t>
    </r>
    <r>
      <rPr>
        <sz val="10"/>
        <rFont val="Calibri"/>
        <family val="2"/>
        <charset val="238"/>
      </rPr>
      <t xml:space="preserve"> - údržba památek v majetku města - sochy, kříže, ostatní nespecifikované náklady. </t>
    </r>
  </si>
  <si>
    <r>
      <rPr>
        <b/>
        <sz val="10"/>
        <rFont val="Calibri"/>
        <family val="2"/>
        <charset val="238"/>
      </rPr>
      <t xml:space="preserve">Rozšiřování a úpravy sítě VO. </t>
    </r>
    <r>
      <rPr>
        <sz val="10"/>
        <rFont val="Calibri"/>
        <family val="2"/>
        <charset val="238"/>
      </rPr>
      <t>Částka je určena na lokální úpravy a rozšiřování sítě veřejného osvětlení. Koresponduje s rozpočtem 2015 a 2016.</t>
    </r>
  </si>
  <si>
    <r>
      <rPr>
        <b/>
        <sz val="10"/>
        <rFont val="Calibri"/>
        <family val="2"/>
        <charset val="238"/>
      </rPr>
      <t xml:space="preserve">Sítě městského rozhlasu. </t>
    </r>
    <r>
      <rPr>
        <sz val="10"/>
        <rFont val="Calibri"/>
        <family val="2"/>
        <charset val="238"/>
      </rPr>
      <t>Prostředky na případné dovybavení sítě a opravy zařízení městského rozhlasu.</t>
    </r>
  </si>
  <si>
    <r>
      <rPr>
        <b/>
        <sz val="10"/>
        <rFont val="Calibri"/>
        <family val="2"/>
        <charset val="238"/>
      </rPr>
      <t>Dílčí úpravy plynovodních řádů v majetku města.</t>
    </r>
    <r>
      <rPr>
        <sz val="10"/>
        <rFont val="Calibri"/>
        <family val="2"/>
        <charset val="238"/>
      </rPr>
      <t xml:space="preserve"> Opět se jedná o dílčí opravy plynovodních řádů v majetku města.</t>
    </r>
  </si>
  <si>
    <r>
      <rPr>
        <b/>
        <sz val="10"/>
        <rFont val="Calibri"/>
        <family val="2"/>
        <charset val="238"/>
      </rPr>
      <t xml:space="preserve">Městský mobiliář. </t>
    </r>
    <r>
      <rPr>
        <sz val="10"/>
        <rFont val="Calibri"/>
        <family val="2"/>
        <charset val="238"/>
      </rPr>
      <t>Částka je požadována na obnovu a rozšiřování prvků městského mobiliáře, především laviček.</t>
    </r>
  </si>
  <si>
    <r>
      <rPr>
        <b/>
        <sz val="10"/>
        <rFont val="Calibri"/>
        <family val="2"/>
        <charset val="238"/>
      </rPr>
      <t xml:space="preserve">Věcná břemena - pasivní. </t>
    </r>
    <r>
      <rPr>
        <sz val="10"/>
        <rFont val="Calibri"/>
        <family val="2"/>
        <charset val="238"/>
      </rPr>
      <t>Odhad pro případné nové případy.</t>
    </r>
  </si>
  <si>
    <r>
      <t xml:space="preserve">Evidence kanalizací. </t>
    </r>
    <r>
      <rPr>
        <sz val="10"/>
        <rFont val="Calibri"/>
        <family val="2"/>
        <charset val="238"/>
      </rPr>
      <t>Evidence kanalizací, měření znečištění vod.</t>
    </r>
  </si>
  <si>
    <t>ORM</t>
  </si>
  <si>
    <t>OISM</t>
  </si>
  <si>
    <r>
      <rPr>
        <b/>
        <sz val="10"/>
        <rFont val="Calibri"/>
        <family val="2"/>
        <charset val="238"/>
      </rPr>
      <t>Poplatek za provozování kanalizace a ČOV na Hájově.</t>
    </r>
    <r>
      <rPr>
        <sz val="10"/>
        <rFont val="Calibri"/>
        <family val="2"/>
        <charset val="238"/>
      </rPr>
      <t xml:space="preserve"> Náklady související s provozem ČOV na Hájově.</t>
    </r>
  </si>
  <si>
    <r>
      <rPr>
        <b/>
        <sz val="10"/>
        <rFont val="Calibri"/>
        <family val="2"/>
        <charset val="238"/>
      </rPr>
      <t>Poplatek za provozování kanalizace na ulicích Hukvaldská a Myslbekova</t>
    </r>
    <r>
      <rPr>
        <sz val="10"/>
        <rFont val="Calibri"/>
        <family val="2"/>
        <charset val="238"/>
      </rPr>
      <t>. Vyplývá z uzavřené smlouvy o provozování s SmVaKem.</t>
    </r>
  </si>
  <si>
    <r>
      <rPr>
        <b/>
        <sz val="10"/>
        <rFont val="Calibri"/>
        <family val="2"/>
        <charset val="238"/>
      </rPr>
      <t xml:space="preserve">Obsluha mlýnského náhonu. </t>
    </r>
    <r>
      <rPr>
        <sz val="10"/>
        <rFont val="Calibri"/>
        <family val="2"/>
        <charset val="238"/>
      </rPr>
      <t>Provoz mlýnského náhonuna základě uzavřené dohody o provedení práce.</t>
    </r>
  </si>
  <si>
    <r>
      <rPr>
        <b/>
        <sz val="10"/>
        <rFont val="Calibri"/>
        <family val="2"/>
        <charset val="238"/>
      </rPr>
      <t xml:space="preserve">Úpravy drobných vodních toků. </t>
    </r>
    <r>
      <rPr>
        <sz val="10"/>
        <rFont val="Calibri"/>
        <family val="2"/>
        <charset val="238"/>
      </rPr>
      <t>Částka je nižší než v roce 2016 z důvodu předpokládaného převední koryta Klenosu v Klokočově do majetku Povodí Odry s.p.</t>
    </r>
  </si>
  <si>
    <t xml:space="preserve"> </t>
  </si>
  <si>
    <r>
      <rPr>
        <b/>
        <sz val="10"/>
        <rFont val="Calibri"/>
        <family val="2"/>
        <charset val="238"/>
      </rPr>
      <t xml:space="preserve">Monitoring - rekultivace území skládky na Točně. </t>
    </r>
    <r>
      <rPr>
        <sz val="10"/>
        <rFont val="Calibri"/>
        <family val="2"/>
        <charset val="238"/>
      </rPr>
      <t>Jedná se o smluvní částku.</t>
    </r>
  </si>
  <si>
    <r>
      <rPr>
        <b/>
        <sz val="10"/>
        <rFont val="Calibri"/>
        <family val="2"/>
        <charset val="238"/>
      </rPr>
      <t xml:space="preserve">Příprava rekultivace skládky Skotnice. </t>
    </r>
    <r>
      <rPr>
        <sz val="10"/>
        <rFont val="Calibri"/>
        <family val="2"/>
        <charset val="238"/>
      </rPr>
      <t>Příprava rekultivace, potřebná měření.</t>
    </r>
  </si>
  <si>
    <r>
      <rPr>
        <b/>
        <sz val="10"/>
        <rFont val="Calibri"/>
        <family val="2"/>
        <charset val="238"/>
      </rPr>
      <t xml:space="preserve">Odvod za dočasné vynětí ze zemědělského půdního fondu - skládka Skotnice. </t>
    </r>
    <r>
      <rPr>
        <sz val="10"/>
        <rFont val="Calibri"/>
        <family val="2"/>
        <charset val="238"/>
      </rPr>
      <t>Každoroční poplatek Finančnímu úřadu.</t>
    </r>
  </si>
  <si>
    <r>
      <rPr>
        <b/>
        <sz val="10"/>
        <rFont val="Calibri"/>
        <family val="2"/>
        <charset val="238"/>
      </rPr>
      <t>Péče o vzhled obcí a veřejnou zeleň (vč. deratizace a likvidace křídlatky)</t>
    </r>
    <r>
      <rPr>
        <sz val="10"/>
        <rFont val="Calibri"/>
        <family val="2"/>
        <charset val="238"/>
      </rPr>
      <t>. Částka zahrnuje: znalecké posudky 20 tis. Kč, likvidace křídlatky, deratizace 75 tis. Kč, péče o veřejnou zeleň - ořez dřevin, ošetření dřevin a stromů 100 tis. Kč, soutěž o nejhezčí květinovou výzdobu 40 tis. Kč.</t>
    </r>
  </si>
  <si>
    <r>
      <t xml:space="preserve">Poskytnutí  finančního daru ZO Českého svazu ochránců přírody Bartošovice. </t>
    </r>
    <r>
      <rPr>
        <sz val="10"/>
        <rFont val="Calibri"/>
        <family val="2"/>
        <charset val="238"/>
      </rPr>
      <t xml:space="preserve"> Finanční dar ČSOP Bartošovice nebo adopce zvířete.</t>
    </r>
  </si>
  <si>
    <t>Činnost místní správy -  další poplatky</t>
  </si>
  <si>
    <r>
      <rPr>
        <b/>
        <sz val="10"/>
        <rFont val="Calibri"/>
        <family val="2"/>
        <charset val="238"/>
      </rPr>
      <t xml:space="preserve">Výdaje spojené s pořízením znal.posudků a PD (SÚ) </t>
    </r>
    <r>
      <rPr>
        <sz val="10"/>
        <rFont val="Calibri"/>
        <family val="2"/>
        <charset val="238"/>
      </rPr>
      <t>a projektových dokumentací, vyžádaných stavebním úřadem v rámci správních řízení.</t>
    </r>
  </si>
  <si>
    <t>Parkoviště u ZŠ Npor. Loma a rekonstrukce části ulice Vrchlického</t>
  </si>
  <si>
    <t>Dokumentace se navrhuje pro účely obnovy stávajícího chodníku a jeho prodloužení směrem k novému přechodu pro chodce na ulici Jičínské.</t>
  </si>
  <si>
    <t>Činnost místní správy - OOSČ</t>
  </si>
  <si>
    <t>Obnova záložního zdroje pro server</t>
  </si>
  <si>
    <r>
      <t xml:space="preserve">Jedná se o nové parkovací plochy pro 45 osobních automobilů a dva autobusy v místě stávající zahrady ZŠ Npor. Loma na ulici Vrchlického. Součástí stavby je i rekonstrukce části ulice Vrchlického v úseku od křižovatky s ulicí NRA po stávající vjezd na školní hřiště. Návrh ulice je již přizpůsoben parametrům, které by tato ulice měla mít po dokončení zástavby lokality Za školou. Na akci bylo v roce 2010 vydáno stavební povolení, které je však již propadlé, protože realizace akce se každoročně odkládá. </t>
    </r>
    <r>
      <rPr>
        <b/>
        <sz val="10"/>
        <rFont val="Calibri"/>
        <family val="2"/>
        <charset val="238"/>
      </rPr>
      <t>Celkové náklady dle projektové dokumentace 8 mil. Kč.</t>
    </r>
  </si>
  <si>
    <r>
      <t xml:space="preserve">Kompletní obnova sportovního areálu s novými hřišti pro míčové sporty a lehkou atletiku. Vše navrženo na umělých površích. Projekt je z roku 2010. </t>
    </r>
    <r>
      <rPr>
        <b/>
        <sz val="10"/>
        <rFont val="Calibri"/>
        <family val="2"/>
        <charset val="238"/>
      </rPr>
      <t>Celkové náklady dle projektu činí 25 mil. Kč.</t>
    </r>
  </si>
  <si>
    <r>
      <t xml:space="preserve">Jedná se o komplexní rekonstrukci objektu. Je vydáno stavební povolení a zpracována projektová dokumentace zahrnující i projekt pro realizaci stavby. </t>
    </r>
    <r>
      <rPr>
        <b/>
        <sz val="10"/>
        <rFont val="Calibri"/>
        <family val="2"/>
        <charset val="238"/>
      </rPr>
      <t>Celkové náklady 40 mil. Kč.</t>
    </r>
  </si>
  <si>
    <t>Odbor organizační a správních činností</t>
  </si>
  <si>
    <t>Pořízení hasičského auta</t>
  </si>
  <si>
    <t>Pořízení služebního vozidla</t>
  </si>
  <si>
    <t>Lesní cesta Cihelňák</t>
  </si>
  <si>
    <t>Vybudování lesní cesty - zpracování projektové dokumentace a žádosti o dotaci. Projekt je začleněn do § 3635 Projektová příprava. Na § 1037 Celospolečenské funkce lesů bude převedeno se souhlasem RM po přesném vyčíslení nákladů na uvedené práce.</t>
  </si>
  <si>
    <t>Rekultivace skládky Skotnice</t>
  </si>
  <si>
    <t>Sběr a svoz komunálních odpadů</t>
  </si>
  <si>
    <r>
      <rPr>
        <b/>
        <sz val="10"/>
        <rFont val="Calibri"/>
        <family val="2"/>
        <charset val="238"/>
      </rPr>
      <t xml:space="preserve">Geografický systém. </t>
    </r>
    <r>
      <rPr>
        <sz val="10"/>
        <rFont val="Calibri"/>
        <family val="2"/>
        <charset val="238"/>
      </rPr>
      <t>Aktualizace a provoz agendy GIS.</t>
    </r>
  </si>
  <si>
    <t>Komentář k návrhu rozpočtu na rok 2017 - výdaje</t>
  </si>
  <si>
    <t>nákup služeb - kulturní akce 12 000 Kč, meziknihovní výpujční služby 2 000 Kč, poplatek za rádio 540 tis. Kč, čištění koberců 4 000 Kč, ostatní drobné skužby 6 000 Kč.</t>
  </si>
  <si>
    <t>návrh 2017</t>
  </si>
  <si>
    <t>nákup materiálu - střelivo,střely a vakcina do narkotizační pistole, tonery, jiný drobný materiál</t>
  </si>
  <si>
    <t>pohonné hmoty a maziva - dle průměrné spotřeby, průměrně najetých km a při očekávaných cenách PHM, včetně jízd do okolních obcí v rámci VPS</t>
  </si>
  <si>
    <t>služby telekomunikací a radiokomunikací - poplatek ČTÚ (radiostanice),platba telefonních hovorů, platba mobilním operátorům - přenos dat z mobilní kamery, za internet pro notebook v terénu, mobilní telefony</t>
  </si>
  <si>
    <t>ostatní osobní výdaje</t>
  </si>
  <si>
    <t>knihy, učební pomůcky, tisk - publikace pro seniory, děti, mládež</t>
  </si>
  <si>
    <t>drobný hmotný dlouhodobý majetek -  zakoupení drobného majetku pro potřeby preventivních aktivit dle aktuálních potřeb.</t>
  </si>
  <si>
    <t>nákup materiálu - propagační materiál na preventivní akce MP - přednášková činnost ZŠ, MŠ, senioři, branný závod, tonery, jiný drobný spotř. materiál</t>
  </si>
  <si>
    <t>nájemné - pronájem prostor pro konání preventivních akcí</t>
  </si>
  <si>
    <t>ostatní neinvestiční transfery neziskovým a podobným organizacím - VFP - různé svazy, spolky</t>
  </si>
  <si>
    <t>služby zpracování dat - upgrade SW programů MP</t>
  </si>
  <si>
    <t>nákup kolků - kolky potřebné pro vydání protokolu o zkoušce MVČR, kolky za vydání nových zbrojních průkazů</t>
  </si>
  <si>
    <t>1 ks Drager (alkoholový detektor profi), 2 ks jízdních kol, drobné dovybavení služebny nábytkem, technické pomůcky MP, odchytová technika apod. - vše dle aktuálních potřeb</t>
  </si>
  <si>
    <t>prolongační týdenní kurz 7 strážníků, celorepublikový seminář vedoucích pracovníků MP, jiná odborná školení</t>
  </si>
  <si>
    <t>nákup ostatních služeb - umístění psů v útulku na základě provozní smlouvy s městem Kopřivnice (cca 50 tis.), přemísťování preventivního radaru,  mobilní kamery, jiné drobné služby</t>
  </si>
  <si>
    <t xml:space="preserve">opravy a udržování - opravy a servisní prohlídky služebního vozidla, jízdních kol, radiostanic, radaru, alkohol testru, kalibrace  a metrologické ověření laserového radaru, jiné drobné opravy a údržba </t>
  </si>
  <si>
    <t>platy zaměstnanců v pracovním poměru - jedná se o odměny členům JPO II, dle dohod o pracovní činnosti - velitel, zástupce velitele + cca dalších 25 členů jednotky</t>
  </si>
  <si>
    <t>léky a zdravotnický materiál</t>
  </si>
  <si>
    <t>prádlo, oděv, obuv - obměna staničních oděvů, zimní doplňky</t>
  </si>
  <si>
    <r>
      <rPr>
        <b/>
        <sz val="10"/>
        <rFont val="Calibri"/>
        <family val="2"/>
        <charset val="238"/>
      </rPr>
      <t xml:space="preserve">Rekonstrukce chodníků na spodním sídlišti. </t>
    </r>
    <r>
      <rPr>
        <sz val="10"/>
        <rFont val="Calibri"/>
        <family val="2"/>
        <charset val="238"/>
      </rPr>
      <t>Vysoutěženo v roce 2016 bylo 7 790 000,- Kč. Z rozpočtu roku 2016 je uvolněno 2 615 000,- Kč. Nutno dofinancovat min. 5 175  000,- Kč + rezerva. V této částce je zahrnuta i obnova všech sjezdů k bytovým domům v hodnotě 2 137 000,-Kč. Zastupitelstvo města dne 22.9.2016 usnesením č. 17/6/1/2 rozhodlo realizovat stavbu „Rekonstrukce chodníků a VO – Příbor, sídliště Benátky“  v rozsahu, který byl předmětem veřejné zakázky uzavřené vyhlášením nejvýhodnější nabídky dle usnesení Rady města Příbora č. 41/10/1 ze dne 10.08.2016.</t>
    </r>
  </si>
  <si>
    <r>
      <rPr>
        <b/>
        <sz val="10"/>
        <rFont val="Calibri"/>
        <family val="2"/>
        <charset val="238"/>
      </rPr>
      <t xml:space="preserve">Rekonstrukce VO na sídlišti Benátky - PD. </t>
    </r>
    <r>
      <rPr>
        <sz val="10"/>
        <rFont val="Calibri"/>
        <family val="2"/>
        <charset val="238"/>
      </rPr>
      <t>Vysoutěženo v roce 2016 bylo 2 965 689,- Kč. Z rozpočtu roku 2016 je uvolněno 2 499 000,- Kč, ze kterých bylo hrazeno 40 000,- na projekční práce. Nutno dofinancovat 507 000,- Kč + rezerva. Zastupitelstvo města dne 22.9.2016 usnesením č. 17/6/1/2 rozhodlo realizovat stavbu „Rekonstrukce chodníků a VO – Příbor, sídliště Benátky“ v rozsahu, který byl předmětem veřejné zakázky uzavřené vyhlášením nejvýhodnější nabídky dle usnesení Rady města Příbora č. 41/10/1 ze dne 10.08.2016.</t>
    </r>
  </si>
  <si>
    <r>
      <rPr>
        <b/>
        <sz val="10"/>
        <rFont val="Calibri"/>
        <family val="2"/>
        <charset val="238"/>
      </rPr>
      <t xml:space="preserve">Zástavba lokality "Za školou". </t>
    </r>
    <r>
      <rPr>
        <sz val="10"/>
        <rFont val="Calibri"/>
        <family val="2"/>
        <charset val="238"/>
      </rPr>
      <t xml:space="preserve">Jedná se o náklady na projektovou dokumentaci pro stavební povolení a realizaci stavby inženýrských sítí pro 36 budoucích stavebních parcel, která byla vysoutěžena v roce 2016 (1 100 000,- Kč). Dále náklady na smluvně dohodnuté podmiňující přeložky inženýrských sítí - kanalizace (200 000,- Kč), vysoké napětí ( 920 000,- Kč) a nízké napětí (128 000,-Kč), které by měly být provedeny před zahájením vlastních prací na nových inženýrských sítích. </t>
    </r>
    <r>
      <rPr>
        <sz val="10"/>
        <rFont val="Calibri"/>
        <family val="2"/>
        <charset val="238"/>
      </rPr>
      <t>Do základního rozpočtu na rok 2017 je nezbytné zapracovat minimálně náklady na projekční činnost ve výši 1,1 mil. Kč.</t>
    </r>
  </si>
  <si>
    <t>V návrhu rozpočtu u daňových položek 1111, 1121, 1211 jsou navrženy částky, které poskytla firma Cityfinance dle svých propočtů a na jejich doporučení je ponížena o 5%.</t>
  </si>
  <si>
    <t>U daňových položek 1112, 1113 jsou navrženy částky dle propočtů firmy Cityfinance.</t>
  </si>
  <si>
    <r>
      <rPr>
        <b/>
        <sz val="10"/>
        <rFont val="Calibri"/>
        <family val="2"/>
        <charset val="238"/>
      </rPr>
      <t xml:space="preserve">Přibližování a těžba dřeva, pěstební a výchovné práce, ost. služby, ostatní náklady - chemikálie, nákup sazenic, provoz auta, oprava cest a oplocenek atd. </t>
    </r>
    <r>
      <rPr>
        <sz val="10"/>
        <rFont val="Calibri"/>
        <family val="2"/>
        <charset val="238"/>
      </rPr>
      <t>Požadovaná částka zahrnuje následující požadavky: 1) nákup materiálu v celkové částce 250 tis. Kč (nátěry a postřiky sazenic 50 tis. Kč, chemické postřiky 10 tis. Kč, mapový server 15 tis. Kč, ochrana proti kůrovci 40 tis. Kč, oprava cest 135 tis. Kč), 2) pohonné hmoty do služebního vozidla LADA 45 tis. Kč, 3) pojištění vozidla 13 tis. Kč, 4) nájemné za uskladnění materiálu a garážování vozidla 15 tis. Kč, 5) konzultační a poradenské služby (služby odborného lesního hospodáře, znalecké posudky) 43 tis. Kč, 6) nákup služeb v celkové částce 2 250 tis. Kč (těžba a soustřeďování dřeva 1 025 tis. Kč, pěstební práce - zalesňování včetně sazenic 510 tis. Kč, ochrana sazenic proti zvěři a buření 490 tis. Kč, prořezávky, výřezy, úklid klestu 145 tis. Kč, údržba a opravy cest 80 tis. Kč). K navýšení nákladů na pěstební práce došlo z důvodů nutnosti opětovného zalesnění vytěžených pasek., 7) opravy a udržování 20 tis. Kč.</t>
    </r>
  </si>
  <si>
    <r>
      <rPr>
        <b/>
        <sz val="10"/>
        <rFont val="Calibri"/>
        <family val="2"/>
        <charset val="238"/>
      </rPr>
      <t>Finanční podpora akcí a soutěží ve školství</t>
    </r>
    <r>
      <rPr>
        <sz val="10"/>
        <rFont val="Calibri"/>
        <family val="2"/>
        <charset val="238"/>
      </rPr>
      <t xml:space="preserve"> (Řemeslo má zlaté dno, dějepisná soutěž aj.)</t>
    </r>
  </si>
  <si>
    <r>
      <rPr>
        <b/>
        <sz val="10"/>
        <rFont val="Calibri"/>
        <family val="2"/>
        <charset val="238"/>
      </rPr>
      <t>ŠJ Komenského - příspěvek na provozní činnost</t>
    </r>
    <r>
      <rPr>
        <sz val="10"/>
        <rFont val="Calibri"/>
        <family val="2"/>
        <charset val="238"/>
      </rPr>
      <t>. Je zpracován samostatný materiál a rovněž proběhla schůzka vedení města se zástupci PO.</t>
    </r>
  </si>
  <si>
    <r>
      <rPr>
        <b/>
        <sz val="10"/>
        <rFont val="Calibri"/>
        <family val="2"/>
        <charset val="238"/>
      </rPr>
      <t xml:space="preserve">Středisko volného času Luna - příspěvek na provoz pro příspěvkovou organizaci. </t>
    </r>
    <r>
      <rPr>
        <sz val="10"/>
        <rFont val="Calibri"/>
        <family val="2"/>
        <charset val="238"/>
      </rPr>
      <t>Organizace zpracovala samostatný materiál a rovněž proběhla schůzka vedení města se zástupci PO.</t>
    </r>
  </si>
  <si>
    <t>návrh příjmů do ZM - 15.12.2016</t>
  </si>
  <si>
    <t>návrh výdajů do ZM - 15.12.2016</t>
  </si>
  <si>
    <r>
      <t xml:space="preserve">materiál, který se předkládá do ZM </t>
    </r>
    <r>
      <rPr>
        <u/>
        <sz val="12"/>
        <rFont val="Calibri"/>
        <family val="2"/>
        <charset val="238"/>
      </rPr>
      <t>dne 15.12.2016</t>
    </r>
  </si>
  <si>
    <r>
      <t xml:space="preserve">Jedná se o opravu povrchu části ulice Lesní od křižovatky s ulicí Osvobození po les Osičina. Kromě užívání této komunikace majiteli přilehlých nemovitostí je tato komunikace využívána cyklisty (je zde vedena cyklotrasa) a její povrch je velmi zdevastovaný. Při prudkých deštích zde dochází k vyplavování podkladních vrstev. Dlouhodobě požadováno i technickými službami. Návrh předpokládá povrch z penetračního makadamu. </t>
    </r>
    <r>
      <rPr>
        <sz val="10"/>
        <color indexed="18"/>
        <rFont val="Calibri"/>
        <family val="2"/>
        <charset val="238"/>
      </rPr>
      <t>Dle sdělení vedoucího OISM, oprava není akutní, tj. není nutno ihned realizovat a je na rozhodnutí zastupitelstva města, kdy akci zařadí k realizaci.</t>
    </r>
  </si>
  <si>
    <r>
      <t xml:space="preserve">Jedná se o obnovu vrchního krytu vozovky, která vykazuje značné poklesy po sednutých vrstvách zásypu kanalizace, která zde byla realizována před 20-ti lety. </t>
    </r>
    <r>
      <rPr>
        <sz val="10"/>
        <color indexed="18"/>
        <rFont val="Calibri"/>
        <family val="2"/>
        <charset val="238"/>
      </rPr>
      <t>Dle sdělení vedoucího OISM, oprava není akutní, tj. není nutno ihned realizovat a je na rozhodnutí zastupitelstva města, kdy akci zařadí k realizaci.</t>
    </r>
  </si>
  <si>
    <t>U daňové položky 1511 je částka ponechána na stejné úrovni jako návrh v roce 2016.</t>
  </si>
  <si>
    <r>
      <rPr>
        <b/>
        <sz val="10"/>
        <rFont val="Calibri"/>
        <family val="2"/>
        <charset val="238"/>
      </rPr>
      <t xml:space="preserve">Loutkové divadlo - plyn. </t>
    </r>
    <r>
      <rPr>
        <sz val="10"/>
        <rFont val="Calibri"/>
        <family val="2"/>
        <charset val="238"/>
      </rPr>
      <t xml:space="preserve">Platby za plyn v Loutkovém divadle. </t>
    </r>
  </si>
  <si>
    <r>
      <rPr>
        <b/>
        <sz val="10"/>
        <rFont val="Calibri"/>
        <family val="2"/>
        <charset val="238"/>
      </rPr>
      <t>Realizace programu městské televize, licence, poplatky OSA a další.</t>
    </r>
    <r>
      <rPr>
        <sz val="10"/>
        <rFont val="Calibri"/>
        <family val="2"/>
        <charset val="238"/>
      </rPr>
      <t xml:space="preserve"> Program městské televize - požadována částka zahrnuje: poplatky LTV Příbor (41,9 tis. Kč x 12) + LTV Plus (39 tis. Kč x 12).</t>
    </r>
  </si>
  <si>
    <r>
      <rPr>
        <b/>
        <sz val="10"/>
        <rFont val="Calibri"/>
        <family val="2"/>
        <charset val="238"/>
      </rPr>
      <t xml:space="preserve">Energie. </t>
    </r>
    <r>
      <rPr>
        <sz val="10"/>
        <rFont val="Calibri"/>
        <family val="2"/>
        <charset val="238"/>
      </rPr>
      <t>Částka zahrnuje náklady na energie: vodu v částce 200 tis. Kč, teplo v částce 900 tis. Kč (budova Dukelská), plyn v částce 150 tis. Kč, elektrická energie v částce 250 tis. Kč. Částky vyplývají ze zálohových plateb a předpokládané spotřeby energií za rok 2016. Nárůst plateb energií je z důvodu správy budov, které byly dříve spravované SMMP.</t>
    </r>
  </si>
  <si>
    <t>Rozpočty organizačních složek na rok 2017</t>
  </si>
  <si>
    <t>Pořízení klimatizace pro Městskou policii</t>
  </si>
  <si>
    <t>Požadavek MP. Částka je zapracována na základě podkladů vedoucího OOSČ.</t>
  </si>
  <si>
    <t>Jedná se o návrh na úpravu fasády budovy bývalého M-klubu, která od svého vzniku (1984) nebyla nijak opravována. Součástí projektu by byla i výměna okenních a dveřních výplní. V návaznosti na zrekonstruovaný kulturní dům by bylo vhodné esteticky obě budovy sladit a zároveň vyřešit obnovu zpevněných ploch mezi oběmi budovami.</t>
  </si>
  <si>
    <t>Jedná se o kompletní obnovu chodníkového tělesa na této ulici (obdoba rekonstrukcí chodníků na ulici Dukelské v roce 2014). Je připravena dokumentace pro vyhlášení výběrového řízení. Akce je dlouhodobě požadována obyvateli sídliště a vzhledem k jejímu rozsahu by bylo vhodné ji zařadit již do základního rozpočtu na rok 2017, aby se mohla připravit veřejná zakázka a práce zahájit v jarních měsících. A to včetně obdobné rekonstrukce na přilehlé ulici Dukelské. Tímto by byly kompletně opraveny chodníky v této sídlištní lokalitě.</t>
  </si>
  <si>
    <t>Jedná se o kompletní obnovu chodníkového tělesa na této ulici (obdoba rekonstrukcí chodníků na ulici Dukelské v roce 2014). Je připravena dokumentace pro vyhlášení výběrového řízení. Akce je dlouhodobě požadována obyvateli sídliště a vzhledem k jejímu rozsahu by bylo vhodné ji zařadit již do základního rozpočtu na rok 2017, aby se mohla připravit veřejná zakázka a práce zahájit v jarních měsících. A to včetně obdobné rekonstrukce na přilehlé ulici Švermově. Tímto by byly kompletně opraveny chodníky v této sídlištní lokalitě.</t>
  </si>
  <si>
    <t>Částka zapracována do příjmové části rozpočtu v souladu se zákonem č. 243/2000 Sb., o o rozpočtovém určení výnosů některých daní územním samosprávným celkům a některým státním fondům (zákon o rozpočtovém určení daní ) v platném znění. Propočet od firmy Cityfinance - viz. příloha daňové příjmy.</t>
  </si>
  <si>
    <t>Jedná se o investiční dotaci ze státního rozpočtu na pořízení hasičského auta. Částka je přidělena na základě dokumentu "Registrace akce a rozhodnutí o poskytnutí dotace".</t>
  </si>
  <si>
    <r>
      <rPr>
        <b/>
        <sz val="10"/>
        <rFont val="Calibri"/>
        <family val="2"/>
        <charset val="238"/>
      </rPr>
      <t xml:space="preserve">Opravy chodníků, odstavných ploch a parkovišť (včetně dopravního značení). </t>
    </r>
    <r>
      <rPr>
        <sz val="10"/>
        <rFont val="Calibri"/>
        <family val="2"/>
        <charset val="238"/>
      </rPr>
      <t>Zahrnuje všeobecné menší opravy chodníků, odstavných ploch a parkovišť a jejich součástí (nejedná se o výtluky a lokální opravy, apod. Dále je položka určena na instalaci nového svislého a vodorovného dopravního značení. Částka koresponduje s rozpočtem 2014 (400 tis. Kč), 2015 (400 tis. Kč) a 2016 (400 tis. Kč)</t>
    </r>
  </si>
  <si>
    <r>
      <rPr>
        <b/>
        <sz val="10"/>
        <rFont val="Calibri"/>
        <family val="2"/>
        <charset val="238"/>
      </rPr>
      <t xml:space="preserve">Srážková voda na parkovišti (před DPS). </t>
    </r>
    <r>
      <rPr>
        <sz val="10"/>
        <rFont val="Calibri"/>
        <family val="2"/>
        <charset val="238"/>
      </rPr>
      <t>Jedná se o poplatek za odvádění děšťových vod z parkoviště před DPS do kanalizační sítě SmVaKu Ostrava - čtvrtletně cca 4,7 tis. Kč.</t>
    </r>
  </si>
  <si>
    <t>Částka je zapracovaná dle podkladů vrchního strážníka MP. Stejná částka byla navrhována a schválena v rozpočtu 2016. Plnění k 9/2016 je 215 tis. Kč.</t>
  </si>
  <si>
    <r>
      <rPr>
        <b/>
        <sz val="10"/>
        <rFont val="Calibri"/>
        <family val="2"/>
        <charset val="238"/>
      </rPr>
      <t xml:space="preserve">Opravy a údržba bytového fondu a neb. prostor, další služby. </t>
    </r>
    <r>
      <rPr>
        <sz val="10"/>
        <rFont val="Calibri"/>
        <family val="2"/>
        <charset val="238"/>
      </rPr>
      <t>Částka zahrnuje: 1) nákup materiálu 100 tis. Kč, 2) energie: studená voda 3 600 tis. Kč, teplo 6 683 tis. Kč, plyn 100 tis. Kč, elektrická energie 1 000 tis. Kč, 3) poplatek za vedení účtu 30 tis. Kč, 4) konzultační, poradenské a právní služby při vymáhání a žalobách za dluhy na bytech 150 tis. Kč, 5) revize elektro, plynu, komínů + čištění, číštění odpadů a kanalizace, požární revize, deratizace aj., v celkové částce 3 838 tis Kč, 6) opravy a údržba STA, plynoinstalační práce a porevizní opravy, rekonstrukce elektroinstalace domů a bytů a porevizní opravy, zednické práce a opravy, stolařské práce a opravy, výměny zařizovacích předmětů bytů a dalšího vybavení bytů, opravy střech, svodů a okapů, vložkování komínových těles při změně plyn. spotřebiče (karmy), rezerva pro havárie. Jedná se o plánované opravy a rekonstrukce v celkové částce 3 380 tis Kč.</t>
    </r>
  </si>
  <si>
    <t>Požární náhrada - ochrana</t>
  </si>
  <si>
    <t>Částka je příjmem ze zásahů u dopravních nehod. Jedná se o odhad. Plnění k 9/2016 je 75 tis. Kč.</t>
  </si>
  <si>
    <r>
      <rPr>
        <b/>
        <sz val="10"/>
        <rFont val="Calibri"/>
        <family val="2"/>
        <charset val="238"/>
      </rPr>
      <t xml:space="preserve">Opravy místních komunikací (+ svislé a vodorovné dopravní značení). </t>
    </r>
    <r>
      <rPr>
        <sz val="10"/>
        <rFont val="Calibri"/>
        <family val="2"/>
        <charset val="238"/>
      </rPr>
      <t>Zahrnuje všeobecné menší opravy místních komunikací (nejedná se o výtluky, apod.) a součástí těchto komunikací jako např. propustky, příkopy, odvodňovací prvky. Dále je položka určena na instalaci nového svislého a vodorovného dopravního značení. Částka koresponduje s rozpočty 2014 (500 tis. Kč) a 2015 (600 tis. Kč) a 2016 (500 tis. Kč)</t>
    </r>
  </si>
  <si>
    <t>Cestovní ruch, turismus</t>
  </si>
  <si>
    <t>Městská knihovna</t>
  </si>
  <si>
    <t>Záležitosti kultury</t>
  </si>
  <si>
    <t>položka</t>
  </si>
  <si>
    <t>zdůvodnění zapracování</t>
  </si>
  <si>
    <r>
      <rPr>
        <b/>
        <sz val="10"/>
        <rFont val="Calibri"/>
        <family val="2"/>
        <charset val="238"/>
      </rPr>
      <t xml:space="preserve">Mimořádné pohřby. </t>
    </r>
    <r>
      <rPr>
        <sz val="10"/>
        <rFont val="Calibri"/>
        <family val="2"/>
        <charset val="238"/>
      </rPr>
      <t>Výdaje na vypravení pohřbu - bez pozůstalých. Dle zákona č. 256/2001 Sb., o pohřebnictví a o změně některých předpisů, ve znění pozdějších předpisů, vyplývá za určitých podmínek povinnost obce k vypravení pohřbu.</t>
    </r>
  </si>
  <si>
    <t>Ostatní sociální péče a pomoc ostatním skupinám obyvatelstva</t>
  </si>
  <si>
    <r>
      <t>Finanční dary subjektům působící v soc. oblasti</t>
    </r>
    <r>
      <rPr>
        <sz val="10"/>
        <rFont val="Calibri"/>
        <family val="2"/>
        <charset val="238"/>
      </rPr>
      <t>, které nejsou sociální službou</t>
    </r>
  </si>
  <si>
    <t>Zachování a obnova kult.památek - OISM</t>
  </si>
  <si>
    <t>Zachování a obnova kult.památek - OBNF</t>
  </si>
  <si>
    <r>
      <rPr>
        <b/>
        <sz val="10"/>
        <rFont val="Calibri"/>
        <family val="2"/>
        <charset val="238"/>
      </rPr>
      <t>Koupaliště - opravy a údržba</t>
    </r>
    <r>
      <rPr>
        <sz val="10"/>
        <rFont val="Calibri"/>
        <family val="2"/>
        <charset val="238"/>
      </rPr>
      <t>. Náklady na nepředvídatelné opravy (únik vody, lokální oprava dlažby, sprch apod.).</t>
    </r>
  </si>
  <si>
    <r>
      <rPr>
        <b/>
        <sz val="10"/>
        <rFont val="Calibri"/>
        <family val="2"/>
        <charset val="238"/>
      </rPr>
      <t>Příspěvky společenským organizacím na základě vyhlášených podmínek.</t>
    </r>
    <r>
      <rPr>
        <sz val="10"/>
        <rFont val="Calibri"/>
        <family val="2"/>
        <charset val="238"/>
      </rPr>
      <t xml:space="preserve"> Jedná se o příspěvky společenským organizacím na provoz, pronájem, opravy a údržbu, uskutečňování kulturních a sportovních akcí. Poskytování příspěvků se řídí podle Pravidel přidělování veřejné finanční podpory.</t>
    </r>
  </si>
  <si>
    <t>Rekapitulace - příjmy, výdaje, financování 2017</t>
  </si>
  <si>
    <t>Komentář k návrhu rozpočtu na rok 2017 - třída 8</t>
  </si>
  <si>
    <r>
      <rPr>
        <b/>
        <sz val="10"/>
        <rFont val="Calibri"/>
        <family val="2"/>
        <charset val="238"/>
      </rPr>
      <t xml:space="preserve">Veřejná finanční podpora. </t>
    </r>
    <r>
      <rPr>
        <sz val="10"/>
        <rFont val="Calibri"/>
        <family val="2"/>
        <charset val="238"/>
      </rPr>
      <t xml:space="preserve">Zásadním způsobem se změnil systém financování sociálních služeb v Moravskoslezském kraji, sociální služby jsou nově považovány za služby v obecném hospodářském zájmu, a proto je nutné u jejich finanční podpory i z rozpočtu města zabezpečit soulad s pravidly veřejné podpory Evropské unie. Město Příbor bude přistupovat k závazku veřejné služby na základě pověření Moravskoslezského kraje a v tomto režimu poskytne neinvestiční dotace prostřednictvím nových pravidel VFP k financování výdajů souvisejících s poskytováním sociálních služeb pro občany na území města Příbora a pro občany s trvalým pobytem na území města Příbora. </t>
    </r>
  </si>
  <si>
    <r>
      <rPr>
        <b/>
        <sz val="10"/>
        <rFont val="Calibri"/>
        <family val="2"/>
        <charset val="238"/>
      </rPr>
      <t>Úhrada výdajů souvisejících s výkonem opatrovnictví</t>
    </r>
    <r>
      <rPr>
        <sz val="10"/>
        <rFont val="Calibri"/>
        <family val="2"/>
        <charset val="238"/>
      </rPr>
      <t>. Požadováno na krytí výdajů spojených s opatrovnictvím několika osob omezených ve svéprávnosti, kdy opatrovníkem je na základě rozhodnutí okresního soudu Město Příbor.</t>
    </r>
  </si>
  <si>
    <r>
      <rPr>
        <b/>
        <sz val="10"/>
        <rFont val="Calibri"/>
        <family val="2"/>
        <charset val="238"/>
      </rPr>
      <t xml:space="preserve">Platy zaměstnanců. </t>
    </r>
    <r>
      <rPr>
        <sz val="10"/>
        <rFont val="Calibri"/>
        <family val="2"/>
        <charset val="238"/>
      </rPr>
      <t>Požadována částka zahrnuje platy pro 3 pracovnice a je v souladu s platnými nařízeními.</t>
    </r>
  </si>
  <si>
    <r>
      <rPr>
        <b/>
        <sz val="10"/>
        <rFont val="Calibri"/>
        <family val="2"/>
        <charset val="238"/>
      </rPr>
      <t xml:space="preserve">Provozní náklady. </t>
    </r>
    <r>
      <rPr>
        <sz val="10"/>
        <rFont val="Calibri"/>
        <family val="2"/>
        <charset val="238"/>
      </rPr>
      <t>Požadována částka je rozepsána ve složce - rozpočty organizačních složek. Jedná se o provozní prostředky.</t>
    </r>
  </si>
  <si>
    <r>
      <rPr>
        <b/>
        <sz val="10"/>
        <rFont val="Calibri"/>
        <family val="2"/>
        <charset val="238"/>
      </rPr>
      <t>Družební styk</t>
    </r>
    <r>
      <rPr>
        <sz val="10"/>
        <rFont val="Calibri"/>
        <family val="2"/>
        <charset val="238"/>
      </rPr>
      <t xml:space="preserve"> - partnerství s polským družebním městem. Každoročně se zahrnuje do návrhu rozpočtu, nikdy nedojde k vyčerpání celé částky. K 9/2016 čerpáno 11 tis. Kč.</t>
    </r>
  </si>
  <si>
    <t xml:space="preserve">Částka zahrnuje 20 tis. Kč za pronájem při svatbách - zapracováno dle podkladů vedoucího OOSČ a 16 tis. Kč za krátkodobý pronájem při kulturních akcích - zapracováno dle podkladů vedoucí OKCR. </t>
  </si>
  <si>
    <t>Příjmy z pronájmu - krátkodobý pronájem PK</t>
  </si>
  <si>
    <t>Příjmy z pronájmu - krátkodobý pronájem KD</t>
  </si>
  <si>
    <t>Jedná se o poplatek za provoz systému shromážďování, sběru, přepravy, třídění, využívání a odstraňování komunálních odpadů. Do rozpočtu navrhuje ORM částku ve výši 3 736,00 tis. Kč. Navržena částka odpovídá rozpočtu na rok 2016. Přesná výše bude upřesněna po schválení výše poplatku na rok 2017 OZV. Výběr poplatku je velmi problematický - počet dlužníků se každoročně zvyšuje. Na tuto položku se účtují i dluhy z předcházejících let, na druhé straně jsou určitá osvobození od placení tohoto poplatku, tzn., že stanovení přesné částky je problematické.</t>
  </si>
  <si>
    <t>Položka je zapracována na základě vyhlášky o místních poplatcích a podkladu správce tohoto poplatku. Plnění k 30.9.2016 je cca 229 tis. Kč.</t>
  </si>
  <si>
    <t>Zahrnuje poplatky stanovené zákonem o správních poplatcích za správní úkony a správní řízení, jehož výsledkem jsou vydaná povolení, rozhodnutí, ověření podpisu apod. Plnění k 12.9.2016 je 807 tis. Kč. Do rozpočtu je navržena částka 900 tis. Kč.</t>
  </si>
  <si>
    <t>Neinvestiční dotace z Krajského úřadu. V roce 2011 došlo ke snížení původní výše této dotace ze 150 tis. Kč na 100 tis.Kč, snížení bylo i v roce 2012 a 2013. V roce 2014 byla dotace ve výši 120,00 tis. Kč. Tato částka byla zapracována do rozpočtu 2015 a 2016.</t>
  </si>
  <si>
    <t>Příjmy z pronájmu v Piaristické koleji - jedná se o krátkodobý pronájem. Částka je zapracována dle podkladů vedoucí OKCR. Tento příjem bude sledován pod ORG 201.</t>
  </si>
  <si>
    <t>Nebytové hospodářství - příjmy z poskytování služeb a výrobků</t>
  </si>
  <si>
    <t>Částka je zapracována do rozpočtu na základě podkladu vedoucí městské knihovny. Zahrnuje následující příjmy: registrační poplatky, upomínky, vstupné z akcí pořádaných městskou knihovnou. Dále zahrnuje příjmy z ekonomické činnosti pro okolní obce - prodej knih a služeb, které jsou s tímto spojené.</t>
  </si>
  <si>
    <t>Městská policie - pokuty</t>
  </si>
  <si>
    <t>Realizace rekultivačních prací bývalé skládky komunálních odpadů - návoz těsnící vrstvy zeminy a ornice, konečné řešení této lokality s ekologickou zátěží z minulosti.</t>
  </si>
  <si>
    <t>Péče o vzhled obcí a veřejnou zeleň</t>
  </si>
  <si>
    <t>Parčík u lávky</t>
  </si>
  <si>
    <t>částka v tis. Kč</t>
  </si>
  <si>
    <t>celkem</t>
  </si>
  <si>
    <t>Financování</t>
  </si>
  <si>
    <t xml:space="preserve">příjmy </t>
  </si>
  <si>
    <t>Daň z příjmu právnických osob</t>
  </si>
  <si>
    <t>Daň z nemovitostí</t>
  </si>
  <si>
    <t>Daň z přidané hodnoty</t>
  </si>
  <si>
    <t>výdaje za paragraf 5512</t>
  </si>
  <si>
    <t>Provozní náklady</t>
  </si>
  <si>
    <t>Provozní náklady - program prevence kriminality</t>
  </si>
  <si>
    <t>Odvod z výherních hracích přístrojů</t>
  </si>
  <si>
    <t>dopravní prostředky</t>
  </si>
  <si>
    <t>výdaje za paragraf 5311 org. 4329</t>
  </si>
  <si>
    <t>měsíční splátka cca 164 806,- Kč</t>
  </si>
  <si>
    <t>Paragraf:</t>
  </si>
  <si>
    <t>Příjem z věcných břemen</t>
  </si>
  <si>
    <t>Odvody za odnětí ze zemědělského půdního fondu</t>
  </si>
  <si>
    <t>Místní poplatek za užívání veřejného prostranství</t>
  </si>
  <si>
    <t>Celospolečenské funkce lesů</t>
  </si>
  <si>
    <t>Silnice</t>
  </si>
  <si>
    <t>Záležitosti pozemních komunikací</t>
  </si>
  <si>
    <t>Odbor rozvoje města - další požadavky na rozpočet</t>
  </si>
  <si>
    <t>Činnost muzeí a galerií</t>
  </si>
  <si>
    <t>Příjmy z pronájmu ostatních nemovitostí a jejich částí</t>
  </si>
  <si>
    <t>Poplatky za účty v ČSOB</t>
  </si>
  <si>
    <t>Oprava</t>
  </si>
  <si>
    <t>Oprava povrchu ulice Lesní</t>
  </si>
  <si>
    <t>Řešení krizových situací a odstraňování následků - povinnost podle zákona č. 240/2000 o krizovém řízení.</t>
  </si>
  <si>
    <t xml:space="preserve">skutečné plnění v roce  2012 </t>
  </si>
  <si>
    <t>Turistické informační centrum</t>
  </si>
  <si>
    <t>Stavební úpravy budovy TS</t>
  </si>
  <si>
    <t>Změna stavu krátkodobých prostředků na bankovních účtech</t>
  </si>
  <si>
    <t>Příjmy z prodeje pozemků</t>
  </si>
  <si>
    <t>OV Hájov, OV Prchalov</t>
  </si>
  <si>
    <t>paragraf</t>
  </si>
  <si>
    <t>Pozemní komunikace</t>
  </si>
  <si>
    <t>ORG</t>
  </si>
  <si>
    <t>konec splácení 31.12.2020</t>
  </si>
  <si>
    <t>úroková sazba 1M PRIBOR + marže 0,65% p.a.</t>
  </si>
  <si>
    <t>Odbor investic a správy majetku</t>
  </si>
  <si>
    <t>platy zaměstnanců v pracovním poměru - 9 zaměstnanců městské policie</t>
  </si>
  <si>
    <t xml:space="preserve">povinné pojistné na soc. zabezpečení </t>
  </si>
  <si>
    <t xml:space="preserve">povinné pojistné na veřejné zdravotní pojištění </t>
  </si>
  <si>
    <r>
      <rPr>
        <b/>
        <sz val="10"/>
        <rFont val="Calibri"/>
        <family val="2"/>
        <charset val="238"/>
      </rPr>
      <t xml:space="preserve">Energie budovy radnice. </t>
    </r>
    <r>
      <rPr>
        <sz val="10"/>
        <rFont val="Calibri"/>
        <family val="2"/>
        <charset val="238"/>
      </rPr>
      <t>Voda 25 tis. Kč dle faktur za rok 2016, plyn 235 tis. Kč dle zálohových plateb pro rok 2016, elektrická energie dle zálohových plateb 250 tis. Kč.</t>
    </r>
  </si>
  <si>
    <r>
      <rPr>
        <b/>
        <sz val="10"/>
        <rFont val="Calibri"/>
        <family val="2"/>
        <charset val="238"/>
      </rPr>
      <t>Opravy a údržba budovy radnice</t>
    </r>
    <r>
      <rPr>
        <sz val="10"/>
        <rFont val="Calibri"/>
        <family val="2"/>
        <charset val="238"/>
      </rPr>
      <t xml:space="preserve"> - běžná stavební údržba objektu, sanace zdiva a oprava schodiště u městské policie, oprava kanalizace v garáži, nátěry, čištění okapů apod.</t>
    </r>
  </si>
  <si>
    <t xml:space="preserve">Jedná se o příjem za umístění reklamy v měsíčníku. Podklad pro zapracování této částky dal vedoucí OOSČ. </t>
  </si>
  <si>
    <r>
      <t xml:space="preserve">Realizace turistického informačního centra v č.p. 9 dle projektu pro realizaci stavby zpracovaného v roce 2015. Rada města práce dočasně pozastavila z důvodu možné změny umístění TIC v souvislosti s přesunem České spořitelny mimo objekt radnice. </t>
    </r>
    <r>
      <rPr>
        <sz val="10"/>
        <color indexed="18"/>
        <rFont val="Calibri"/>
        <family val="2"/>
        <charset val="238"/>
      </rPr>
      <t>Zastupitelstvo města by mělo projednat, kde bude TIC umístěno, zda se v realizaci tohoto projektu bude vůbec pokračovat.</t>
    </r>
  </si>
  <si>
    <t>a) Rekapitulace z pohledu plusového a mínusového financování</t>
  </si>
  <si>
    <t>b) Rekapitulace z pohledu zdrojů:</t>
  </si>
  <si>
    <t>případná úprava</t>
  </si>
  <si>
    <t>Výdaje - komentář k požadavkům</t>
  </si>
  <si>
    <t>požadavek</t>
  </si>
  <si>
    <t>ostatní platby za provedenou práci - proplacení refundací za zásahy a školení</t>
  </si>
  <si>
    <t>ochranné pomůcky - průběžné obnovení zásahové obuvi - 5 tis. Kč/kus</t>
  </si>
  <si>
    <t>předpokládaný zůstatek</t>
  </si>
  <si>
    <t>splátky úvěrů</t>
  </si>
  <si>
    <t>služby školení a vzdělávání - školení v rámci prevence kriminality</t>
  </si>
  <si>
    <t>nákup ostatních služeb - roční revize horolezecké stěny, služby spojené s pořádáním preventivních akcí - branný závod, přednášková činnost MŠ, ZŠ, senioři, jako např. výroba preventivních letáčků, rozvrhů hodin, pexes, případná spoluúčast při dotaci</t>
  </si>
  <si>
    <t xml:space="preserve">ostatní osobní výdaje - dohody o provedení práce na drobné služby </t>
  </si>
  <si>
    <t xml:space="preserve">plyn </t>
  </si>
  <si>
    <t>Výstavba a údržba místních inženýrských sítí</t>
  </si>
  <si>
    <t>Rodný domek S. Freuda</t>
  </si>
  <si>
    <t>Přijaté nekapitálové příspěvky a náhrady</t>
  </si>
  <si>
    <t>Ostatní příjmy z vlastní činnosti</t>
  </si>
  <si>
    <t>Úroky</t>
  </si>
  <si>
    <t>Městské informačmí centrum</t>
  </si>
  <si>
    <t>Pojištění funkčně nespecifikované - na základě uzavřených smluv. Smlouvy se každoročně aktualizují.</t>
  </si>
  <si>
    <t>Pohonné hmoty a maziva.</t>
  </si>
  <si>
    <t xml:space="preserve">poskytovatel Komeční banka a.s. </t>
  </si>
  <si>
    <t>Úvěr ve výši 10 000 000,- Kč  z roku 2010:</t>
  </si>
  <si>
    <t>měsíční splátka 59 530,- Kč</t>
  </si>
  <si>
    <t>počátek splácení 31.1.2011</t>
  </si>
  <si>
    <t>konec splácení 31.12.2024</t>
  </si>
  <si>
    <t>úroková sazba 1M PRIBOR + marže 1,20% p.a.</t>
  </si>
  <si>
    <t>poskytovatel ČSOB</t>
  </si>
  <si>
    <t>počátek splácení 31.1.2013</t>
  </si>
  <si>
    <t>Celkem příjmy</t>
  </si>
  <si>
    <t>5512 - Požární ochrana - dobrovolná část</t>
  </si>
  <si>
    <t>Úvěr ve výši 15 821 402,22 Kč z roku 2012:</t>
  </si>
  <si>
    <t>skutečné plnění v roce  2013</t>
  </si>
  <si>
    <t>skutečné plnění v roce  2014</t>
  </si>
  <si>
    <t>investice/oprava</t>
  </si>
  <si>
    <t>komentář</t>
  </si>
  <si>
    <t>název paragrafu</t>
  </si>
  <si>
    <t>v tis. Kč</t>
  </si>
  <si>
    <t>Neinvestiční dotace ze státního rozpočtu</t>
  </si>
  <si>
    <t>Příspěvky organizacím v návaznosti na příjmy z loterií.</t>
  </si>
  <si>
    <t>název</t>
  </si>
  <si>
    <t>skutečné plnění v roce  2010</t>
  </si>
  <si>
    <t>skutečné plnění v roce  2011</t>
  </si>
  <si>
    <t>daň z příjmu FO ze závislé činnosti</t>
  </si>
  <si>
    <t>daň z příjmu FO ze SVČ</t>
  </si>
  <si>
    <t>daň z příjmu FO z KV</t>
  </si>
  <si>
    <t>daň z příjmu PO</t>
  </si>
  <si>
    <t>daň z nemovitostí</t>
  </si>
  <si>
    <t>DPH</t>
  </si>
  <si>
    <t>ostatní neinvestiční transfery neziskovým a podobným organizacím</t>
  </si>
  <si>
    <t xml:space="preserve"> výdaje za § 3314</t>
  </si>
  <si>
    <t>Zapracováno na základě podkladu OISM - jedná se o odhad (nikoliv konkrétní majetkoprávní úkon).</t>
  </si>
  <si>
    <t>Činnost místní správy - OISM</t>
  </si>
  <si>
    <t>Činnost místní správy - tajemník MÚ</t>
  </si>
  <si>
    <t>nájemné - použití tělocvičny na ZŠ Jičínská - fyzická příprava členů JSDH</t>
  </si>
  <si>
    <t>Sankční platby</t>
  </si>
  <si>
    <t>programové vybavení - nákup softwaru potřebného pro administrativu MP</t>
  </si>
  <si>
    <t>cestovné (tuzemské i zahraniční) - jízdné na školení, semináře, prolongace</t>
  </si>
  <si>
    <t>Příjmy z pronájmu pozemků</t>
  </si>
  <si>
    <t>Bytové hospodářství</t>
  </si>
  <si>
    <t>Příjmy z úhrad dobývacího prostoru a z vydobytých nerostů</t>
  </si>
  <si>
    <t>Příjmy z prodeje majetku</t>
  </si>
  <si>
    <t>Sankční platby, které jsou přijaté od jiných subjektů (na základě přestupkové komise). Jedná se o předpoklad.</t>
  </si>
  <si>
    <t>Péče o vzhled obcí a veřej.zeleň</t>
  </si>
  <si>
    <t>Místní zastupitelské orgány</t>
  </si>
  <si>
    <t>3314 - Městská knihovna</t>
  </si>
  <si>
    <t>sociální pojištění - zákonné odvody placené zaměstnavatelem</t>
  </si>
  <si>
    <t>zdravotní pojištění - zákonné odvody placené zaměstnavatelem</t>
  </si>
  <si>
    <t>náhrady mezd v době nemoci - 2% z hrubých mezd</t>
  </si>
  <si>
    <t>ochranné pomůcky</t>
  </si>
  <si>
    <t>prádlo,oděv,obuv</t>
  </si>
  <si>
    <t>voda</t>
  </si>
  <si>
    <t>služby pošt</t>
  </si>
  <si>
    <t>služby peněžních ústavů</t>
  </si>
  <si>
    <t>nájemné</t>
  </si>
  <si>
    <t>služby zpracování dat</t>
  </si>
  <si>
    <t>opravy a udržování</t>
  </si>
  <si>
    <t>cestovné - nákup knih, rozvoz knih, školení</t>
  </si>
  <si>
    <t>pohoštění</t>
  </si>
  <si>
    <t>věcné dary</t>
  </si>
  <si>
    <t>poskytnuté neinvest. přísp. a náhrady - členský příspěvek SKIP</t>
  </si>
  <si>
    <t>5311 - Městská policie</t>
  </si>
  <si>
    <r>
      <rPr>
        <b/>
        <sz val="10"/>
        <rFont val="Calibri"/>
        <family val="2"/>
        <charset val="238"/>
      </rPr>
      <t>MŠ Frenštátská - příspěvek na provozní činnos</t>
    </r>
    <r>
      <rPr>
        <sz val="10"/>
        <rFont val="Calibri"/>
        <family val="2"/>
        <charset val="238"/>
      </rPr>
      <t>t. Je zpracován samostatný materiál a rovněž proběhla schůzka vedení města se zástupci PO. Požadovaný příspěvek byl návýšen o 30 tis. Kč na pořízení majetku (PC, myčka).</t>
    </r>
  </si>
  <si>
    <r>
      <rPr>
        <b/>
        <sz val="10"/>
        <rFont val="Calibri"/>
        <family val="2"/>
        <charset val="238"/>
      </rPr>
      <t xml:space="preserve">Náhrady mezd v době nemoci. </t>
    </r>
    <r>
      <rPr>
        <sz val="10"/>
        <rFont val="Calibri"/>
        <family val="2"/>
        <charset val="238"/>
      </rPr>
      <t>Nemocenská (2% z hrubých mezd).</t>
    </r>
  </si>
  <si>
    <r>
      <rPr>
        <b/>
        <sz val="10"/>
        <rFont val="Calibri"/>
        <family val="2"/>
        <charset val="238"/>
      </rPr>
      <t xml:space="preserve">Odvody na soc. a zdrav. pojištění. </t>
    </r>
    <r>
      <rPr>
        <sz val="10"/>
        <rFont val="Calibri"/>
        <family val="2"/>
        <charset val="238"/>
      </rPr>
      <t>Zdravotní a sociální pojištění - v souladu s platnými předpisy.</t>
    </r>
  </si>
  <si>
    <r>
      <rPr>
        <b/>
        <sz val="10"/>
        <rFont val="Calibri"/>
        <family val="2"/>
        <charset val="238"/>
      </rPr>
      <t>Kulturní dům - provoz.</t>
    </r>
    <r>
      <rPr>
        <sz val="10"/>
        <rFont val="Calibri"/>
        <family val="2"/>
        <charset val="238"/>
      </rPr>
      <t xml:space="preserve"> Tato částka je zapracována na základě podkladů vedoucí OKCR a zahrnuje: 1) ostatní osobní výdaje na organizační výpomoc při zajištění kulturních akcí (šatna, pokladna apod.) 30 tis. Kč, 2) nákup materiálu 70 tis. Kč (toaletní potřeby 50 tis. Kč, žárovky 10 tis. Kč, vstupenky 10 tis. Kč),</t>
    </r>
    <r>
      <rPr>
        <b/>
        <i/>
        <sz val="10"/>
        <rFont val="Calibri"/>
        <family val="2"/>
        <charset val="238"/>
      </rPr>
      <t xml:space="preserve"> </t>
    </r>
    <r>
      <rPr>
        <sz val="10"/>
        <rFont val="Calibri"/>
        <family val="2"/>
        <charset val="238"/>
      </rPr>
      <t>3)</t>
    </r>
    <r>
      <rPr>
        <b/>
        <i/>
        <sz val="10"/>
        <rFont val="Calibri"/>
        <family val="2"/>
        <charset val="238"/>
      </rPr>
      <t xml:space="preserve"> </t>
    </r>
    <r>
      <rPr>
        <sz val="10"/>
        <rFont val="Calibri"/>
        <family val="2"/>
        <charset val="238"/>
      </rPr>
      <t>energie v celkové částce 740 tis. Kč (voda 150 tis. Kč, plyn 350 tis. Kč, elektřina  240 tis. Kč) - energie jsou stanoveny odhadem, 4) nákup služeb v celkové částce 395 tis. Kč (servis výtahu, alarmy, odpady, vzduchotechnika, plynové kotle aj. 150 tis. Kč, mimořádné opravy či zásahy 100 tis. Kč, web včetně rezervačního systému a on-line prodeje 35 tis. Kč, úklid odhadem 30 tis. Kč, praní prádla odhadem 40 tis. Kč,</t>
    </r>
    <r>
      <rPr>
        <sz val="10"/>
        <color indexed="10"/>
        <rFont val="Calibri"/>
        <family val="2"/>
        <charset val="238"/>
      </rPr>
      <t xml:space="preserve"> </t>
    </r>
    <r>
      <rPr>
        <sz val="10"/>
        <rFont val="Calibri"/>
        <family val="2"/>
        <charset val="238"/>
      </rPr>
      <t>kopírka - servisní činnosti odhadem 40 tis. Kč),</t>
    </r>
    <r>
      <rPr>
        <b/>
        <i/>
        <sz val="10"/>
        <rFont val="Calibri"/>
        <family val="2"/>
        <charset val="238"/>
      </rPr>
      <t xml:space="preserve"> </t>
    </r>
    <r>
      <rPr>
        <sz val="10"/>
        <rFont val="Calibri"/>
        <family val="2"/>
        <charset val="238"/>
      </rPr>
      <t xml:space="preserve">5) pohoštění - káva, čaj... 2 tis. Kč.                                                                                                                                                          </t>
    </r>
    <r>
      <rPr>
        <sz val="10"/>
        <color indexed="30"/>
        <rFont val="Calibri"/>
        <family val="2"/>
        <charset val="238"/>
      </rPr>
      <t/>
    </r>
  </si>
  <si>
    <r>
      <t xml:space="preserve">Program regenerace MPR - vlastní prostředky k dotaci. </t>
    </r>
    <r>
      <rPr>
        <sz val="10"/>
        <rFont val="Calibri"/>
        <family val="2"/>
        <charset val="238"/>
      </rPr>
      <t>Jedná se o finanční prostředky města k případné dotaci na MPR. Výše prostředků bude upřesněna podle přidělené dotace a zařazených akcí.</t>
    </r>
  </si>
  <si>
    <r>
      <rPr>
        <b/>
        <sz val="10"/>
        <rFont val="Calibri"/>
        <family val="2"/>
        <charset val="238"/>
      </rPr>
      <t>Technické služby - příspěvek na provozní činnost</t>
    </r>
    <r>
      <rPr>
        <sz val="10"/>
        <rFont val="Calibri"/>
        <family val="2"/>
        <charset val="238"/>
      </rPr>
      <t>. Částka představuje požadovaný neinvestiční příspěvek TS včetně částky na pokrytí odpisů a mzdových nákladů včetně zákonných odvodů. TS předložily podrobný materiál. Požadavek na příspěvek je vyšší než v roce 2016. Navýšení nákladů v některých střediscích pokrývá snížení ve středisku 12 město a mobiliář. Nově jsou pol. např. nátěr lávky přes obchvat, nákup chrániček kabelů na akce města, oprava setů v parku, kontjnerů. Výsadba se plánuje v menší míře, spíše se budou obnovovat a udržovat stávající záhony. Nově je v rozpočtu středisko Piaristických zahrad. Mzdové prostředky tohoto střediska jsou zahrnuty ve mzdových nákladech TS.</t>
    </r>
  </si>
  <si>
    <r>
      <rPr>
        <b/>
        <sz val="10"/>
        <rFont val="Calibri"/>
        <family val="2"/>
        <charset val="238"/>
      </rPr>
      <t xml:space="preserve">Nájmy pozemků placené městem. </t>
    </r>
    <r>
      <rPr>
        <sz val="10"/>
        <rFont val="Calibri"/>
        <family val="2"/>
        <charset val="238"/>
      </rPr>
      <t>Částka odpovídá aktuálním smluvním ujednáním města s pronajímateli a je v ní zahrnuta i rezerva na případné další smlouvy, které se v současné době řeší, ale nejsou ještě schváleny.</t>
    </r>
  </si>
  <si>
    <r>
      <rPr>
        <b/>
        <sz val="10"/>
        <rFont val="Calibri"/>
        <family val="2"/>
        <charset val="238"/>
      </rPr>
      <t xml:space="preserve">Kontejnery na zeleň.  </t>
    </r>
    <r>
      <rPr>
        <sz val="10"/>
        <rFont val="Calibri"/>
        <family val="2"/>
        <charset val="238"/>
      </rPr>
      <t>Částka zahrnuje: 1) zakoupení nových kontejnerů ve výši 10 tis. Kč, 2) platbu za svoz firmou ASOMPO ve výši 140 tis. Kč. Částka za svoz je stanovena na základě uzavřených smluv.</t>
    </r>
  </si>
  <si>
    <r>
      <t xml:space="preserve">Účelová dotace Centru pro zdravotně postižené Moravskoslezského kraje o.s. - zahrnovla v loňském roce následující službu: odborné sociální poradenství "Občanská poradna, kontaktní místo Příbor" (podpora vyplynula z II. Střednědobého plánu rozvoje sociálních služeb a ostatních aktivit města Příbora na rok 2013 - 2017). </t>
    </r>
    <r>
      <rPr>
        <sz val="10"/>
        <color indexed="62"/>
        <rFont val="Calibri"/>
        <family val="2"/>
        <charset val="238"/>
      </rPr>
      <t xml:space="preserve">Z důvodu změny systému financování sociálních služeb v MSK - viz řádek níže </t>
    </r>
    <r>
      <rPr>
        <i/>
        <sz val="10"/>
        <color indexed="62"/>
        <rFont val="Calibri"/>
        <family val="2"/>
        <charset val="238"/>
      </rPr>
      <t xml:space="preserve">"Veřejná finanční podpora" </t>
    </r>
    <r>
      <rPr>
        <sz val="10"/>
        <color indexed="62"/>
        <rFont val="Calibri"/>
        <family val="2"/>
        <charset val="238"/>
      </rPr>
      <t>nelze Centru pro zdravotně postižené poskytnout dotaci, nýbrž se bude muset ucházet o veřejnou finanční podporu z rozpočtu města Příbora v této oblasti. Dotace v loňském roce činila 70 tis. Kč.</t>
    </r>
  </si>
  <si>
    <r>
      <t xml:space="preserve">Jedná se o pokračování postupné obnovy povrchů ulic pod farním kostelem v koordinaci s plánovanými pracemi správců sítí (ČEZ, SmVaK a RWE) dle projektu zpracovaného v roce 2012. Stavební povolení bylo vydáno v roce 2013. V roce 2013 byly již dokončeny ulice V Kopci, Horova a Remešova. V dalším roce se navrhují realizovat dvě spojovací uličky mezi ulicemi Farní a Žižkovou a V Kopci a Žižkovou. Rozpočtové náklady obou uliček dohromady dosahují 2 500 000,- Kč. </t>
    </r>
    <r>
      <rPr>
        <sz val="10"/>
        <color indexed="18"/>
        <rFont val="Calibri"/>
        <family val="2"/>
        <charset val="238"/>
      </rPr>
      <t>Dle sdělení vedoucího OISM, tato akce není akutní, doporučuje však akci zařadit např. do 2. změny rozpočtu 2017.</t>
    </r>
  </si>
  <si>
    <r>
      <t>Jedná se o zpracování návrhu na úpravy povrchu a odvodnění účelové komunikace situované ve svahu mezi zahrádkami, jejíž povrch bývá pravidelně splavován a poškozován při přívalových deštích.</t>
    </r>
    <r>
      <rPr>
        <sz val="10"/>
        <color indexed="18"/>
        <rFont val="Calibri"/>
        <family val="2"/>
        <charset val="238"/>
      </rPr>
      <t xml:space="preserve"> Dle sdělení vedoucího OISM, zatím se jedná o projekt, není akutní, doporučuje však zařadit např. do 2. změny rozpočtu 2017.</t>
    </r>
  </si>
  <si>
    <r>
      <t xml:space="preserve">Jedná se o návrh na úpravu části ulice Vrchlického mezi jejím východním koncem u napojení na lokalitu "Za školou" a křižovatkou u transformátoru, odkud směrem k Nábřeží RA je již úprava ulice Vrchlického naprojektována. Důvodem tohoto projektu je skutečnost, že tato ulice bude sloužit jako jedno ze dvou hlavních dopravních napojení lokality "Za školou" a stávající parametry této ulice neodpovídají požadavkům na bezpečný obousměrný provoz. Zbývající část ulice je již naprojektována spolu s parkovištěm u ZŠ Npor. Loma. (viz ODPA 2219). </t>
    </r>
    <r>
      <rPr>
        <sz val="10"/>
        <color indexed="18"/>
        <rFont val="Calibri"/>
        <family val="2"/>
        <charset val="238"/>
      </rPr>
      <t>Dle sdělení vedoucího OISM, tato investice není akutní, tj. není nutno ihned realizovat a je na rozhodnutí zastupitelstva města, kdy akci zařadí k realizaci.</t>
    </r>
  </si>
  <si>
    <r>
      <t xml:space="preserve">Jedná se o rekonstrukci stávajícího chodníkového tělesa v úseku od restaurace Terra Libera po odbočku k řadovým garážím. Tato akce je dlouhodobě požadována ze strany veřejnosti. V rámci vyhodnocení technického stavu chodníků na území města a zpracovaného materiálu z roku 2011 doporučujícího priority při rekonstrukcích a opravách chodníků ve městě Příboře se jedná o prioritu mezi chodníky situovanými mimo sídlištní zástavbu. Je připravena dokumentace pro vyhlášení výběrového řízení. </t>
    </r>
    <r>
      <rPr>
        <sz val="10"/>
        <color indexed="18"/>
        <rFont val="Calibri"/>
        <family val="2"/>
        <charset val="238"/>
      </rPr>
      <t>Dle sdělení vedoucího OISM by bylo vhodné akci zařadit do 1. změny rozpočtu.</t>
    </r>
  </si>
  <si>
    <t>Komunální služby, územní rozvoj</t>
  </si>
  <si>
    <t>Doplnění herních prvků</t>
  </si>
  <si>
    <t>Celkem</t>
  </si>
  <si>
    <t>Cenová nabídka</t>
  </si>
  <si>
    <t>Tato položka zahrnuje vždy zůstatky všech bankovních účtů ke konci roku. Tzn., že položka bude zahrnovat zůstatky účtů k 31.12.2016. Zatím však nelze jednoznačně stanovit zůstatek finančních prostředků - odvislé od toho, jak se naplní příjmy za rok 2016, jaké bude čerpání výdajů za rok 2016.</t>
  </si>
  <si>
    <t>Dlouhodobé přijaté půjčené prostředky</t>
  </si>
  <si>
    <t>Daň z příjmu fyzických osob ze závislé činnosti a funkčních požitků</t>
  </si>
  <si>
    <t>Daň z příjmu fyzických osob ze samostatně výdělěčné činnosti</t>
  </si>
  <si>
    <t>Daň z příjmu FO z kapitálových výnosů</t>
  </si>
  <si>
    <t>povinné pojistné na soc. zabezpečení - placené zaměstnavatelem</t>
  </si>
  <si>
    <t>povinné pojistné na veřejné zdravotní pojištění - placené zaměstnavatelem</t>
  </si>
  <si>
    <t xml:space="preserve">Sběr a svoz komunálních odpadů </t>
  </si>
  <si>
    <t>Příjem od firem za třídění odpadu - Ekokom, Asekol, Elektrowin, Ekolamp. Podklad ORM.</t>
  </si>
  <si>
    <t>Celkem výdaje</t>
  </si>
  <si>
    <t>Nebytové hospodářství</t>
  </si>
  <si>
    <t>výdaje za § 5311</t>
  </si>
  <si>
    <t xml:space="preserve">Elektronické aukce </t>
  </si>
  <si>
    <t>povinné pojistné na úrazové pojištění</t>
  </si>
  <si>
    <t>Oprava povrchu ulice Osvobození</t>
  </si>
  <si>
    <t>Stavební úpravy ulic pod farním kostelem - 2. etapa</t>
  </si>
  <si>
    <t>Investice</t>
  </si>
  <si>
    <t xml:space="preserve">Rekonstrukce chodníku na Štramberské ulici </t>
  </si>
  <si>
    <t xml:space="preserve">Rekonstrukce chodníku na Fučíkově ulici </t>
  </si>
  <si>
    <t xml:space="preserve">Rekonstrukce chodníku na Švermově ulici </t>
  </si>
  <si>
    <t>léky a zdravotnický materiál - doplňování lékárniček (vzhledem k častému používání při poskytování první pomoci), veterinární léčivo  apod.</t>
  </si>
  <si>
    <t>knihy, učební pomůcky, tisk</t>
  </si>
  <si>
    <t>nákup zboží za účelem dalšího prodeje</t>
  </si>
  <si>
    <t>studená voda</t>
  </si>
  <si>
    <t>plyn</t>
  </si>
  <si>
    <t>elektrická energie</t>
  </si>
  <si>
    <t>konzultační, poradenské a právní služby</t>
  </si>
  <si>
    <t>financování +</t>
  </si>
  <si>
    <t>financování -</t>
  </si>
  <si>
    <t>příjmy</t>
  </si>
  <si>
    <t>výdaje</t>
  </si>
  <si>
    <t xml:space="preserve">celkem příjmy </t>
  </si>
  <si>
    <t>celkem výdaje</t>
  </si>
  <si>
    <t xml:space="preserve">rezerva </t>
  </si>
  <si>
    <t xml:space="preserve">Splátky úroků </t>
  </si>
  <si>
    <r>
      <t>Provoz veřejné silniční dopravy</t>
    </r>
    <r>
      <rPr>
        <sz val="10"/>
        <rFont val="Calibri"/>
        <family val="2"/>
        <charset val="238"/>
      </rPr>
      <t xml:space="preserve"> </t>
    </r>
  </si>
  <si>
    <r>
      <t xml:space="preserve">Platby daní a poplatků státnímu rozpočtu - </t>
    </r>
    <r>
      <rPr>
        <sz val="10"/>
        <rFont val="Calibri"/>
        <family val="2"/>
        <charset val="238"/>
      </rPr>
      <t>platba DPH z ekonomické činnosti.</t>
    </r>
  </si>
  <si>
    <t xml:space="preserve">Bytové hospodářství </t>
  </si>
  <si>
    <t>Využití volného času dětí a mládeže - Středisko volného času (bývalý DDM Luna)</t>
  </si>
  <si>
    <t xml:space="preserve">nákup materiálu - obalovací folie, tiskopisy, náplně do tiskáren, čistící prostředky, kancelářské prostředky, papírové ručníky a toaletní papír pro veřejnost </t>
  </si>
  <si>
    <t>služby telekomunikací a radiokomunikací - telefony v knihovně Příbor a Hájov, služba SMS operátor pro čtenáře (cca 8 tis. Kč)</t>
  </si>
  <si>
    <t xml:space="preserve">opravy a udržování -  skatepark, horolezecká stěna </t>
  </si>
  <si>
    <t>pohoštění - při akcích</t>
  </si>
  <si>
    <t>neinvestiční transfery spolkům - např. školy (VFP)</t>
  </si>
  <si>
    <t xml:space="preserve">stroje, přístroje, zařízení </t>
  </si>
  <si>
    <r>
      <t xml:space="preserve">Weby + infokanál. </t>
    </r>
    <r>
      <rPr>
        <sz val="10"/>
        <rFont val="Calibri"/>
        <family val="2"/>
        <charset val="238"/>
      </rPr>
      <t>Požadovaná částka zahrnuje: 1) informační sms občanům 80 tis. Kč, 2) správa všech webů vč. mapového portálu a živé obce 29 tis. Kč, 3) navýšení o 5 tis. Kč za aplikaci pro androidy V obraze 4) navýšení o 25 tis. Kč za ekologický web, 5) soutěže pro návštěvníky webu a facebooku - dárkové poukazy 4x 500 Kč.</t>
    </r>
  </si>
  <si>
    <t>případně do rozpočtové změny</t>
  </si>
  <si>
    <t>případně do rozp. změny</t>
  </si>
  <si>
    <t>skutečnost 09/2016</t>
  </si>
  <si>
    <r>
      <t xml:space="preserve">Opravy a údržba (uvnitř budovy, opravy aut, opravy nábytku). </t>
    </r>
    <r>
      <rPr>
        <sz val="10"/>
        <rFont val="Calibri"/>
        <family val="2"/>
        <charset val="238"/>
      </rPr>
      <t>Běžná spotřeba.</t>
    </r>
  </si>
  <si>
    <t>Priority investičních akcí - OISM navrhuje zařadit již do Návrhu rozpočtu 2017</t>
  </si>
  <si>
    <t>Akce s nižší prioritou - OISM navrhuje zařadit do první nebo dalších rozpočtových změn - viz komentáře</t>
  </si>
  <si>
    <r>
      <t>Jedná se o pokládku živičného povrchu včetně vyspravení podkladu na komunikaci, která slouží kromě obsluhy zemědělských pozemků především pro rekreační využití. Na tuto akci proběhlo v roce 2015 výběrové řízení a do rozpočtu jsou již třetím rokem nárokovány konkrétní vysoutěžené náklady. Realizace je doporučována před letní sezónou.</t>
    </r>
    <r>
      <rPr>
        <sz val="10"/>
        <color indexed="18"/>
        <rFont val="Calibri"/>
        <family val="2"/>
        <charset val="238"/>
      </rPr>
      <t xml:space="preserve"> Vedoucí OISM doporučuje tuto akci zařadit do 1. změny rozpočtu 2017.</t>
    </r>
  </si>
  <si>
    <t>pořízení hasičského auta</t>
  </si>
  <si>
    <t>kapitálové výdaje celkem</t>
  </si>
  <si>
    <t>provozní výdaje celkem</t>
  </si>
  <si>
    <t>celkem platy + odvody + nemocenská</t>
  </si>
  <si>
    <t>drobný hmotný dlouhodobý majetek - obměna hadic, výjezdový tablet 2x, vybavení HZ Příbor</t>
  </si>
  <si>
    <t>Částka zapracována do příjmové části rozpočtu v souladu se zákonem č. 243/2000 Sb., o o rozpočtovém určení výnosů některých daní územním samosprávným celkům a některým státním fondům (zákon o rozpočtovém určení daní ) v platném znění. Navržena částka odpovídá předpokládanému plnění za rok 2016.</t>
  </si>
  <si>
    <t>Částka představuje pronájem plynovodů v majetku města společnosti RWE, tj. částka je zapracována na základě smluvního vztahu.</t>
  </si>
  <si>
    <t>Částka zapracována dle podkladu OISM. Jedná se o prodej pozemku ČEZu pro trafostanici.</t>
  </si>
  <si>
    <t>Příjem ze vstupného v rodném domku. Podklad OKCR. Navýšení o 10% oproti r. 2016.</t>
  </si>
  <si>
    <t>Částka je stanovena na základě podkladu OKCR. Jedná se o příjem ze vstupného z kulturních akcí, které jsou pořádány městem. Jedná se o akce pravidelně se opakující i o akce mimořádné, které se konají při různých příležitostech, ale vždy příjem je podmíněn návštěvností. Částka je oproti loňskému roku navýšená o 200 tis. Kč, důvodem je příjem z představení v kulturním domě.</t>
  </si>
  <si>
    <t>Částka je zapracována na základě podkladu vedoucího OOSČ, dle aktuálního plnění 9/2016. Jedná se o příjem za kopírování, laminování, czech point aj.</t>
  </si>
  <si>
    <t xml:space="preserve">Částka je zapracována do rozpočtu na základě požadavku vedoucího OOSČ. Jedná se o prodej map, upomínkových předmětů, pohlednic atd. </t>
  </si>
  <si>
    <t>Příjmy z pronájmu - krátkodobý pronájem PZ</t>
  </si>
  <si>
    <t>Jedná se o rekonstrukci budovy TS dle projektu zpracovaného v roce 2014. Obsahem jsou tyto práce. Rekonstrukce sociálního zařízení a šaten, výměna oken a dveří, zateplení, sanace vlhkosti obvodového zdiva, obnova střešního pláště a hromosvodu. Dále i související úpravy rozvodů elektro, vody a kanalizace. Na akci je vydáno stavební povolení.</t>
  </si>
  <si>
    <t>Rekonstrukce domů č.p. 245 + 247 na Jičínské</t>
  </si>
  <si>
    <t>Oprava fasády M-klubu a okolí - projekt</t>
  </si>
  <si>
    <t>Jedná se o návrh na úpravu fasády budovy bývalého M-klubu, která od svého vzniku (1984) nebyla nijak opravována. Součástí projektu by byla i výměna okenních a dveřních výplní. V návaznosti na zrekonstruovaný kulturní dům by bylo vhodné esteticky obě budovy sladit a zároveň vyřešit obnovu zpevněných ploch mezi oběmi budovami a přístupovou komunikaci z ulice Lidické podél kulturního domu až po budovu M-klubu včeně návrhu zeleně a mobiliáře.</t>
  </si>
  <si>
    <t xml:space="preserve">Využití pozemků pod Hončovou Hůrkou - Z69 </t>
  </si>
  <si>
    <t xml:space="preserve">Jedná se o náklady na další stupně projektové dokumentace související se zastavovací studií Z 69 (veřejné plochy města na severním okraji k.ú. Klokočov), která řeší propojení  volnočasových aktivit v území, a to přírodě blízkým způsobem ve vazbě na krajinu. Studie bude dokončena v roce 2016. </t>
  </si>
  <si>
    <t>Požární ochrana</t>
  </si>
  <si>
    <t xml:space="preserve">Úprava hasičské zbrojnice v Příboře č.p. 190 – oprava střechy garáže  </t>
  </si>
  <si>
    <t xml:space="preserve">Stávající nosná k-ce střechy garáže bude zachována. Při rekonstrukci střechy dojde k demontáži stávající plechové krytiny včetně bednění nosných vaznic i heraklitových desek. Nově bude provedena tepelná izolace a celoplošné bednění z desek OSB a bude položena plechová střešní krytina. V rámci opravy střechy dojde i k obnově souvisejících klempířských prvků. </t>
  </si>
  <si>
    <t>pohonné hmoty a maziva - spotřeba PHM, výměna olejů, mazací tuky, nemrznoucí směsi</t>
  </si>
  <si>
    <t>služby telekomunikací a radiokomunikací - platby za telefon</t>
  </si>
  <si>
    <t>investice</t>
  </si>
  <si>
    <t>Základní školy</t>
  </si>
  <si>
    <t>ZŠ Jičínská - družina na Sv. Čecha</t>
  </si>
  <si>
    <t>Případné přijetí úvěru.</t>
  </si>
  <si>
    <t>Splátky úvěru - z roku 2010 (revitalizace domu 1483-1485 U Tatry - 59 530,- Kč x 12 = 714 360,- Kč (715 tis. Kč).</t>
  </si>
  <si>
    <t>Splátky úvěru - z roku 2012 (revitalizace domu 1486 - 1488 U Tatry, 1352 - 1354 ul.Štramberská, 1355 - 1357 ul. Štramberská ) - cca 165 tis.Kč x 12 = 1 980 tis. Kč.</t>
  </si>
  <si>
    <r>
      <rPr>
        <b/>
        <sz val="10"/>
        <rFont val="Calibri"/>
        <family val="2"/>
        <charset val="238"/>
      </rPr>
      <t xml:space="preserve">OV Prchalov. </t>
    </r>
    <r>
      <rPr>
        <sz val="10"/>
        <rFont val="Calibri"/>
        <family val="2"/>
        <charset val="238"/>
      </rPr>
      <t>Požadavky Osadního výboru Prchalov zahrnují: 1) nákup sportovních potřeb, pohoštění při akcích OV Prchalov, kancelářský materiál, čistící prostředky v celkové částce 40 tis. Kč, 2) energie: voda 10 tis. Kč - budova OV, hřiště, plyn v nově zrekonstruovaném KD 25 tis. Kč, EE 40 tis. Kč - budova OV, knihovna, hřiště, 3) platby za internet 3 tis. Kč - knihovna, budova OV, 4) nákup služeb v částce 40 tis. Kč - webové stránky, opravy na výletišti, nákup drobných služeb.</t>
    </r>
    <r>
      <rPr>
        <b/>
        <sz val="10"/>
        <rFont val="Calibri"/>
        <family val="2"/>
        <charset val="238"/>
      </rPr>
      <t xml:space="preserve"> Do návrhu rozpočtu zapracována částka propočtená v souladu s Pravidly financování činnosti osadních výborů města Příbora.</t>
    </r>
  </si>
  <si>
    <r>
      <rPr>
        <b/>
        <sz val="10"/>
        <rFont val="Calibri"/>
        <family val="2"/>
        <charset val="238"/>
      </rPr>
      <t>OV Hájov.</t>
    </r>
    <r>
      <rPr>
        <sz val="10"/>
        <rFont val="Calibri"/>
        <family val="2"/>
        <charset val="238"/>
      </rPr>
      <t xml:space="preserve"> Požadavky Osadního výboru Hájov zahrnují: 1) nákup drobného majetku v částce 5 tis. Kč (router + instalační materiál 3 tis. Kč, DVD, drobný materiál 2 tis. Kč), 2) materiál v částce 34 tis. Kč (tonery 4 tis., kancelářské potřeby 2 tis., čistící prostředky 3 tis., drobná údržba a opravy obecního majetku vinárna, pergola, obecního domu 25 tis. Kč), 3) energie 130 tis. Kč (voda 10 tis., plyn 75 tis., elektrická energie 45 tis. Kč), 4) platby za internet, telefony 12 tis. Kč, 5) náklady na kulturu 150 tis. Kč, 6) opravy a údržba 3 tis. Kč.  </t>
    </r>
    <r>
      <rPr>
        <b/>
        <sz val="10"/>
        <rFont val="Calibri"/>
        <family val="2"/>
        <charset val="238"/>
      </rPr>
      <t xml:space="preserve">Do návrhu rozpočtu zapracována částka propočtená v souladu s Pravidly financování činnosti osadních výborů města Příbora.         </t>
    </r>
  </si>
  <si>
    <t>Oprava příjezdové cesty a schodiště (venkovní prostranství) /dle požadavku školy ze dne 12.09.2014, přepojení jímky do kanalizace, oprava venkovní kanalizace. Pokud nebude rozhodnuto o odprodeji nebo jiném využití objektu.</t>
  </si>
  <si>
    <t>Příjem od SMMP za umístění systému pro provozování společné antény.</t>
  </si>
  <si>
    <t>Ostatní služby a činnosti v oblasti sociální prevence</t>
  </si>
  <si>
    <t>www.aqe.cz</t>
  </si>
  <si>
    <t xml:space="preserve">návrh </t>
  </si>
  <si>
    <t>propočet</t>
  </si>
  <si>
    <t>sl. 3</t>
  </si>
  <si>
    <t>sl. 2</t>
  </si>
  <si>
    <t>sl. 1</t>
  </si>
  <si>
    <t>sl. 4</t>
  </si>
  <si>
    <t>sl. 5</t>
  </si>
  <si>
    <t>nájemné za nájem s právem koupě</t>
  </si>
  <si>
    <t>výdaje na dopravní územní obslužnost</t>
  </si>
  <si>
    <t>ostatní osobní výdaje - přednášky</t>
  </si>
  <si>
    <t>2111, 2112</t>
  </si>
  <si>
    <t xml:space="preserve">prádlo, oděv, obuv - dle výstrojního řádu MP </t>
  </si>
  <si>
    <t>Přehled úvěrů:</t>
  </si>
  <si>
    <t>Ostatní správa v oblasti hospodářských opatření pro krizové stavy</t>
  </si>
  <si>
    <t>VFP</t>
  </si>
  <si>
    <t>Odvod loterií a podobných her</t>
  </si>
  <si>
    <t>pol.</t>
  </si>
  <si>
    <t>§</t>
  </si>
  <si>
    <t xml:space="preserve">text </t>
  </si>
  <si>
    <t>zdůvodnění</t>
  </si>
  <si>
    <t xml:space="preserve">Výpočet daňových příjmů poskytla firma Cityfinance z Prahy a firma Aqe advisors z Brna. </t>
  </si>
  <si>
    <t xml:space="preserve">budovy, haly, stavby - projektová dokumentace "parkourové hřiště" </t>
  </si>
  <si>
    <t>Prodloužení chodníku na ulici Jičínské</t>
  </si>
  <si>
    <t xml:space="preserve">sl.1 - sl.6 :  </t>
  </si>
  <si>
    <t>Uhrazené splátky přijatých půjčených prostředků</t>
  </si>
  <si>
    <t>Provoz veřejné silniční dopravy</t>
  </si>
  <si>
    <t>Kanalizace</t>
  </si>
  <si>
    <t>Úpravy drobných vodních toků</t>
  </si>
  <si>
    <t>Mateřské školy</t>
  </si>
  <si>
    <t xml:space="preserve">Základní školy </t>
  </si>
  <si>
    <t>Školní jídelny</t>
  </si>
  <si>
    <t>Městská televize a městský rozhlas</t>
  </si>
  <si>
    <t>Měsíčník</t>
  </si>
  <si>
    <t>Sbor pro občanské záležitosti</t>
  </si>
  <si>
    <t>Zájmová činnost</t>
  </si>
  <si>
    <t>Veřejné osvětlení</t>
  </si>
  <si>
    <t>Pohřebnictví</t>
  </si>
  <si>
    <t>Neinvestiční dotace na zabezpečení akceschopnosti JSDH</t>
  </si>
  <si>
    <t>Výstavba a údržba inž.sítí</t>
  </si>
  <si>
    <t>Územní plánování + projekční práce</t>
  </si>
  <si>
    <t>Komunální služby,územní rozvoj</t>
  </si>
  <si>
    <t xml:space="preserve">Správní poplatky </t>
  </si>
  <si>
    <t>návrh daňových příjmů pro rok 2017 dle propočtu www.cityfinace.cz</t>
  </si>
  <si>
    <t>návrh daňových příjmů pro rok 2017 dle propočtu www.aqe.cz</t>
  </si>
  <si>
    <t>návrh daňových příjmů pro rok 2017 do rozpočtu města - střízlivý odhad</t>
  </si>
  <si>
    <t>rozpočet v roce 2016</t>
  </si>
  <si>
    <t>předpoklad skutečnosti v roce 2016</t>
  </si>
  <si>
    <t>návrh rozpočtu daňových příjmů 2017</t>
  </si>
  <si>
    <t>plnění v roce 2010,2011,2012,2013,2014,2015</t>
  </si>
  <si>
    <t xml:space="preserve">sl.7 - sl. 10 : </t>
  </si>
  <si>
    <t>sl.11 :</t>
  </si>
  <si>
    <t xml:space="preserve">sl.12 : </t>
  </si>
  <si>
    <t>sl.13 :</t>
  </si>
  <si>
    <t>skutečné plnění v roce  2015</t>
  </si>
  <si>
    <t>sl. 6</t>
  </si>
  <si>
    <t>sl. 7</t>
  </si>
  <si>
    <t>sl. 8</t>
  </si>
  <si>
    <t>sl. 9</t>
  </si>
  <si>
    <t>sl. 10</t>
  </si>
  <si>
    <t>sl. 11</t>
  </si>
  <si>
    <t>sl. 12</t>
  </si>
  <si>
    <t>sl. 13</t>
  </si>
  <si>
    <t>Předpokládaná skutečnost k 31.12.2016 zjištěna následovně: skutečnost k 08/2016 + předpoklad do konce roku (předpoklad = plnění za rok 2015 - září, říjen, listopad, prosinec).</t>
  </si>
  <si>
    <t>Firma Cityfinance vychází z aktuální vyhlášky MF ČR k RUD č. 272/2016 Sb.</t>
  </si>
  <si>
    <t>Firma Aqe advisors upozorňuje na maximální hodnoty, které nemusí být naplněny a doporučuje proto hodnoty sdílených daní ponížit o cca 3%.</t>
  </si>
  <si>
    <t>Svaz města a obcí prozatím nezveřejnil na svých stránkách kalkulačku pro výpočet daňových příjmů pro rok 2017.</t>
  </si>
  <si>
    <t>položka zahrnuje: 1) knihy, učební pomůcky a tisk ve výši 254 025,00 Kč  pro 8475 obyvatel na území Příbor, Hájov, Prchalov. Koeficient výpočtu podle metodického pokynu MK je  koef. = 30 na 1 obyvatele, 2) 37 tis. Kč - knihy pro obshluhované knihovny - 250 ks x 150 Kč = 37 500 Kč.</t>
  </si>
  <si>
    <t>elektrická energie - platba stanovená na základě měsíčních záloh, případný nedoplatek za rok 2016 by se řešil ve změně rozpočtu</t>
  </si>
  <si>
    <t>služby zpracování dat - správa PC sítě - firma Libra 40 650 Kč, update knižního software Clavius 9 300 Kč, update NOD32 8 000 Kč</t>
  </si>
  <si>
    <r>
      <rPr>
        <b/>
        <sz val="10"/>
        <rFont val="Calibri"/>
        <family val="2"/>
        <charset val="238"/>
      </rPr>
      <t xml:space="preserve">Komunitní plánování sociálních služeb ve městě. </t>
    </r>
    <r>
      <rPr>
        <sz val="10"/>
        <rFont val="Calibri"/>
        <family val="2"/>
        <charset val="238"/>
      </rPr>
      <t xml:space="preserve">Tvorba a zpracování III. střednědobého plánu rozvoje soc. služeb a ostatních aktivit města Příbora na období 2018 - 2021 metodou komunitního plánování - SWOT analýzy, dotazníkové šetření, veřejné projednávání. Částka ve výši 72 tis. Kč zahrnuje: 1) tisk plánu atd. cca 40 000 Kč, 2) Den dětí, rodiny a sociálních služeb cca 10 000 Kč, 3) drobné pohoštění setkání pracovních skupin cca 2 000 Kč, 4) rodinná politika 20 tis. Kč - zpracování plánu rodinné politiky, sociálně právní ochrana dětí - dohoda o provedení práce, přednášky k finanční gramotnosti, soutěž pro rodiny s dětmi, seniorské odpoledne.  </t>
    </r>
  </si>
  <si>
    <r>
      <rPr>
        <b/>
        <sz val="10"/>
        <rFont val="Calibri"/>
        <family val="2"/>
        <charset val="238"/>
      </rPr>
      <t xml:space="preserve">Příspěvek na provoz pečovatelské služby. </t>
    </r>
    <r>
      <rPr>
        <sz val="10"/>
        <rFont val="Calibri"/>
        <family val="2"/>
        <charset val="238"/>
      </rPr>
      <t xml:space="preserve">Účelová dotace Diakonii ČCE - středisko Ostrava - pečovatelská služba pro občany města (podpora činnosti pečovatelské služby vyplynula z II. Střednědobého plánu rozvoje sociálních služeb a ostatních aktivit města Příbora na rok 2013 - 2017). V loňském roce dotace činila 700 tis. Kč. </t>
    </r>
    <r>
      <rPr>
        <sz val="10"/>
        <color indexed="62"/>
        <rFont val="Calibri"/>
        <family val="2"/>
        <charset val="238"/>
      </rPr>
      <t xml:space="preserve"> Z důvodu změny systému financování sociálních služeb v MSK - viz řádek níže "Veřejná finanční podpora" nelze Diakonii ČCE poskytnout dotaci, nýbrž se bude muset ucházet o veřejnou finanční podporu z rozpočtu Města Příbora v této oblasti.</t>
    </r>
  </si>
  <si>
    <r>
      <rPr>
        <b/>
        <sz val="10"/>
        <rFont val="Calibri"/>
        <family val="2"/>
        <charset val="238"/>
      </rPr>
      <t xml:space="preserve">Programové vybavení do 60 tis. Kč. </t>
    </r>
    <r>
      <rPr>
        <sz val="10"/>
        <rFont val="Calibri"/>
        <family val="2"/>
        <charset val="238"/>
      </rPr>
      <t>Office k novým PC 19x 6500 Kč, nákup drobných programů.</t>
    </r>
  </si>
  <si>
    <r>
      <rPr>
        <b/>
        <sz val="10"/>
        <rFont val="Calibri"/>
        <family val="2"/>
        <charset val="238"/>
      </rPr>
      <t xml:space="preserve">Ostatní (cestovné, příspěvek SMO CR atd.) </t>
    </r>
    <r>
      <rPr>
        <sz val="10"/>
        <rFont val="Calibri"/>
        <family val="2"/>
        <charset val="238"/>
      </rPr>
      <t>Částka zahrnuje: cestovné 85 tis. Kč, příspěvek Sdružení historických sídel, svazu měst a obcí 20 tis. Kč, příspěvek Svazu města a obcí ČR 13 tis. Kč, poskytnuté náhrady 10 tis. Kč, nákup kolků - běžná spotřeba 10 tis. Kč, platby daní a poplatků SR - běžná spotřeba 20 tis. Kč, ostatní poplatky.</t>
    </r>
  </si>
  <si>
    <r>
      <t xml:space="preserve">Úklid, údržba a nákup materiálu - budova radnice. </t>
    </r>
    <r>
      <rPr>
        <sz val="10"/>
        <rFont val="Calibri"/>
        <family val="2"/>
        <charset val="238"/>
      </rPr>
      <t>Náklady na úklid a drobnou údržbu.</t>
    </r>
  </si>
  <si>
    <r>
      <t>Poplatky související s majetkem města (OF)</t>
    </r>
    <r>
      <rPr>
        <sz val="10"/>
        <rFont val="Calibri"/>
        <family val="2"/>
        <charset val="238"/>
      </rPr>
      <t>, tj. platby za nemovitosti nacházející se na cizích katastrálních územích v r. 2017 (daň z nemovitosti).</t>
    </r>
  </si>
  <si>
    <r>
      <rPr>
        <b/>
        <sz val="10"/>
        <rFont val="Calibri"/>
        <family val="2"/>
        <charset val="238"/>
      </rPr>
      <t xml:space="preserve">Poplatky související s nakládáním a prodejem majetku (OISM). </t>
    </r>
    <r>
      <rPr>
        <sz val="10"/>
        <rFont val="Calibri"/>
        <family val="2"/>
        <charset val="238"/>
      </rPr>
      <t>Částka bezprostředně souvisí s výkupy pozemků v ODPA 3639 a s dalšími majetkoprávními úkony.</t>
    </r>
  </si>
  <si>
    <t>Částka je zapracovaná dle podkladů vedoucího OOSČ. Jedná se o příjem zasedací místnosti obecního domu Hájov.</t>
  </si>
  <si>
    <t>Zahrnuje odvody za dočasně a trvale odnímanou půdu. Každoroční drobný příjem. Částka je navržena do rozpočtu na základě podkladu ORM.</t>
  </si>
  <si>
    <t>Částka je zapracovaná na základě podkladů vedoucí OKCR - předběžný odhad.</t>
  </si>
  <si>
    <t>příloha č. 2.3</t>
  </si>
  <si>
    <t>příloha č. 2.2</t>
  </si>
  <si>
    <t>příloha č. 2.4</t>
  </si>
  <si>
    <t>příloha č. 2.5</t>
  </si>
  <si>
    <t>příloha č. 2.6</t>
  </si>
  <si>
    <t>příloha č. 2.7</t>
  </si>
  <si>
    <t>příloha č. 2.1</t>
  </si>
  <si>
    <t>Splátky úroků - úvěr z roku 2010</t>
  </si>
  <si>
    <t>Splátky úroků - úvěr z roku 2012</t>
  </si>
  <si>
    <t>Příjem úhrad podle § 32a horního zákona (č. 44/1998 Sb. ve znění pozdějších předpisů) a § 4b zákona o geologických pracích (zákon č. 62/1988 Sb. ve znění pozdějších předpisů. Plnění k 9/2016 je cca 512 tis. Kč.</t>
  </si>
  <si>
    <t>Částka představuje paušály za služby u pronájmů a je vyšší oproti roku 2016 zdůvodu nárůstu za paušály, které byly dříve u SMMP (Smmp 17 400,-/rok,  Agnes 13 160,-Kč/rok, Dukelská č.p.1346  13 500,-Kč/rok, Diakonie 124 000,-Kč/rok, Klub důchodců 400,-Kč/rok, Trojanovice net 1 680,-Kč/rok, Rikitan 4 000,-Kč/rok, Optika č.p.9 1 500,-Kč/rok, Obuv 2 400,-Kč/rok).</t>
  </si>
  <si>
    <t>Zapracováno dle podkladu OISM  - na základě uzavřených smluvních vztahů.</t>
  </si>
  <si>
    <t>Za zpracování platů pro obci Trnávka.</t>
  </si>
  <si>
    <t>Odvislé od úrokových sazeb. Momentálně jsou volné prostředky  zhodnocovány velmi nízkými úrokovými sazbami, na druhé straně jsou na nízké úrovni úroky z úvěru, které splácíme.</t>
  </si>
  <si>
    <r>
      <t xml:space="preserve">Požární ochrana - podrobně uvedeno v listu - </t>
    </r>
    <r>
      <rPr>
        <b/>
        <sz val="10"/>
        <color indexed="57"/>
        <rFont val="Calibri"/>
        <family val="2"/>
        <charset val="238"/>
      </rPr>
      <t xml:space="preserve">podrobně uvedeno v listu </t>
    </r>
    <r>
      <rPr>
        <b/>
        <i/>
        <sz val="10"/>
        <color indexed="57"/>
        <rFont val="Calibri"/>
        <family val="2"/>
        <charset val="238"/>
      </rPr>
      <t>rozpočty org. složek</t>
    </r>
  </si>
  <si>
    <r>
      <t>Městská knihovna -</t>
    </r>
    <r>
      <rPr>
        <b/>
        <sz val="10"/>
        <color indexed="57"/>
        <rFont val="Calibri"/>
        <family val="2"/>
        <charset val="238"/>
      </rPr>
      <t xml:space="preserve"> podrobně uvedeno v listu</t>
    </r>
    <r>
      <rPr>
        <b/>
        <i/>
        <sz val="10"/>
        <color indexed="57"/>
        <rFont val="Calibri"/>
        <family val="2"/>
        <charset val="238"/>
      </rPr>
      <t xml:space="preserve"> rozpočty org. složek</t>
    </r>
  </si>
  <si>
    <t>Požadována částka zahrnuje materiálové a organizační zajištění svateb a gratulace jubilantům (nákup materiálu - dárkový papír, obaly, svíčky atd., nákup dárků - pro novomanželé, jiné svatby - zlaté atd., přátelské soupravy, dohody hudebníkům, tisk pozvánek, pohoštění jubilantům, věcné dary jubilantům). Z této položky se hradí i cena starosty.</t>
  </si>
  <si>
    <r>
      <rPr>
        <b/>
        <sz val="10"/>
        <rFont val="Calibri"/>
        <family val="2"/>
        <charset val="238"/>
      </rPr>
      <t>Dohody o provedení práce</t>
    </r>
    <r>
      <rPr>
        <sz val="10"/>
        <rFont val="Calibri"/>
        <family val="2"/>
        <charset val="238"/>
      </rPr>
      <t xml:space="preserve"> - jedná se o náklady na potřeby Dohod o provedení práce zahrnující řadu činností, obzvláště při mimořádných aktivitách města a potřebných obslužných pracovníků.</t>
    </r>
  </si>
  <si>
    <r>
      <rPr>
        <b/>
        <sz val="10"/>
        <rFont val="Calibri"/>
        <family val="2"/>
        <charset val="238"/>
      </rPr>
      <t>Náhrady mezd v době nemoci</t>
    </r>
    <r>
      <rPr>
        <sz val="10"/>
        <rFont val="Calibri"/>
        <family val="2"/>
        <charset val="238"/>
      </rPr>
      <t xml:space="preserve"> - cca 2 % z hrubých mezd.</t>
    </r>
  </si>
  <si>
    <r>
      <rPr>
        <b/>
        <sz val="10"/>
        <rFont val="Calibri"/>
        <family val="2"/>
        <charset val="238"/>
      </rPr>
      <t>Povinné pojistné na úrazové pojištění.</t>
    </r>
    <r>
      <rPr>
        <sz val="10"/>
        <rFont val="Calibri"/>
        <family val="2"/>
        <charset val="238"/>
      </rPr>
      <t xml:space="preserve"> Pojistné za nemoci z povolání 4,2 promile.</t>
    </r>
  </si>
  <si>
    <t>Dle rozpočtu</t>
  </si>
  <si>
    <t>Vysoutěženo</t>
  </si>
  <si>
    <t>Odhad</t>
  </si>
  <si>
    <t>Oprava komunikace v lokalitě Orinoko - projekt</t>
  </si>
  <si>
    <t>Rekonstrukce ulice Vrchlického - 2. část - projekt</t>
  </si>
  <si>
    <t xml:space="preserve">Jedná se o akci zabezpečující komunikační propojení chodníku na ulici Jičínské s chodníkem podél silničního obchvatu. Jsou zpracovány dvě varianty řešení. Radou města byla zvolena varianta se situováním přechodu v místě dnes končícího chodníku na severní straně Jičínské ulice (před lípou). </t>
  </si>
  <si>
    <t>Dle projektu</t>
  </si>
  <si>
    <t>Rekonstrukce chodníků na ulici Sv. Čecha</t>
  </si>
  <si>
    <t>Dokumentace se navrhuje pro účely obnovy oboustranného chodníkového tělesa na celé ulici Sv. Čecha, kromě již dříve opravených částí.</t>
  </si>
  <si>
    <t>Rekonstrukce chodníků na ulici Štefánikově</t>
  </si>
  <si>
    <t>Lávka přes Lubinu</t>
  </si>
  <si>
    <t xml:space="preserve">Výstavba nové lávky pro pěší a cyklisty pod kostelem dle vybraného návrhu z architektonické soutěže, a to včetně likvidace stávající lávky. Do konce roku 2016 se předpokládá dokončení projekční přípravy, takže v roce 2017 může být zahájeno výběrové řízení na zhotovitele. </t>
  </si>
  <si>
    <t>Dle propočtu z architektonické soutěže.</t>
  </si>
  <si>
    <t>Služba</t>
  </si>
  <si>
    <t>Autobusová zastávka u Bönischů-Prchalov</t>
  </si>
  <si>
    <t>Jedná se o vybudování jednostranného bezbariérového nástupiště (na druhé straně komunikace nástupiště již existuje), zřízení přechodu pro chodce a instalaci bezprčnostního osvětlení. V roce 2016 byl zpracován projekt a vydáno povolení.</t>
  </si>
  <si>
    <t>Odkanalizování ulice Myslbekovy v Příboře - I. etapa - dešťová kanalizace</t>
  </si>
  <si>
    <t>Jedná se o první etapu stavby. Tato část bude fungovat jednak jako odlehčovací kanalizace pro vody z ulice Myslbekovy a jednak bude odvádět dešťové vody z lokality "Za školou". Pro fungování obou akcí je nezbytné vybudovat nejdříve tuto kanalizaci. Je to i podmínka SmVaKu Ostrava.</t>
  </si>
  <si>
    <t>Propočet z DÚR</t>
  </si>
  <si>
    <t>Obnova oplocení na MŠ Kamarád - Švermova</t>
  </si>
  <si>
    <t>Oplocení v=1,5 m do prefabrikovaných betonových patek s odsazenými betonovými podhrabováni deskami. V oplocení jsou 3 brány a 2 branky. Součástí stavby je demontáž stávajícího oplocení.</t>
  </si>
  <si>
    <t>Úprava fasády MŠ Kamarád - Frenštátská</t>
  </si>
  <si>
    <t>Nové omítky a nátěr fasády</t>
  </si>
  <si>
    <t>Stavební úpravy sociálního zařízení tělocvičny ZŠ Dukelská</t>
  </si>
  <si>
    <t xml:space="preserve">Jedná se o modernizaci hygienicky a provozně nevyhovujících sociálních zařízení využívaných pro činnosti provozované v bývalé ZŠ Dukelská, především pak v tělocvičně. Do konce roku 2016 se předpokládá dokončení projekční přípravy, takže v roce 2017 může být zahájeno výběrové řízení na zhotovitele. </t>
  </si>
  <si>
    <t>ZŠ Npor. Loma - bezbariérový přístup</t>
  </si>
  <si>
    <t>Jedná se o dvě zvedací plošiny (výtahy) pro handicapované situované v zrcadlech schodišť do obou traktů ZŠ. Na stavbu bylo vydáno povolení již v roce 2008. To bylo jednou prodlouženo. Dnes již není platné. Akce byla i vysoutěžena, ale nakonec se neuskutečnila.</t>
  </si>
  <si>
    <t>Rekonstrukce sportovišť u ZŠ Npor. Loma</t>
  </si>
  <si>
    <t>Úpravy ulice U Brány a okolí - studie</t>
  </si>
  <si>
    <t>Je navrhováno v návaznosti na již dříve zpracovaný projekt samotné ulice U Brány. Rozsah projektu by měl zahrnovat území vymezené ulicí K.Čapka, Lidickou, B. Buska včetně řešení využití pozemku, na kterém v současné době stojí veřejné WC. Vše s využitím prvků ze studentské soutěže.</t>
  </si>
  <si>
    <t>Rekonstrukce prostranství kolem pomníku na ulici 9. května</t>
  </si>
  <si>
    <t>Obnova oplocení, zeleně + restaurování pomníku a sochy lva.</t>
  </si>
  <si>
    <r>
      <t>Rekultivace skládky Skotnice</t>
    </r>
    <r>
      <rPr>
        <sz val="10"/>
        <rFont val="Calibri"/>
        <family val="2"/>
        <charset val="238"/>
      </rPr>
      <t xml:space="preserve"> - realizace rekultivačních prací bývalé skládky komunálních odpadů - návoz těsnící vrstvy zeminy a ornice, konečné řešení této lokality s ekologickou zátěží z minulosti.</t>
    </r>
  </si>
  <si>
    <t>800,00 tis. Kč zařazeno do 5. změny rozpočtu na rok 2016, 1 000,00 tis. Kč zařazeno do návrhu rozpočtu na rok 2017</t>
  </si>
  <si>
    <t>Rekonstrukce chodníků na spodním sídlišti</t>
  </si>
  <si>
    <r>
      <rPr>
        <sz val="10"/>
        <rFont val="Calibri"/>
        <family val="2"/>
        <charset val="238"/>
      </rPr>
      <t>Vysoutěženo v roce 2016 bylo 7 790 000,- Kč. Z rozpočtu roku 2016 je uvolněno 2 615 000,- Kč. Nutno dofinancovat min. 5 175  000,- Kč + rezerva. V této částce je zahrnuta i obnova všech sjezdů k bytovým domům v hodnotě 2 137 000,-Kč. Zastupitelstvo města dne 22.9.2016 usnesením č. 17/6/1/2 rozhodlo realizovat stavbu „Rekonstrukce chodníků a VO – Příbor, sídliště Benátky“  v rozsahu, který byl předmětem veřejné zakázky uzavřené vyhlášením nejvýhodnější nabídky dle usnesení Rady města Příbora č. 41/10/1 ze dne 10.08.2016.</t>
    </r>
  </si>
  <si>
    <r>
      <t>Rekonstrukce chodníku na Fučíkově ulici.</t>
    </r>
    <r>
      <rPr>
        <sz val="10"/>
        <rFont val="Calibri"/>
        <family val="2"/>
        <charset val="238"/>
      </rPr>
      <t xml:space="preserve"> Jedná se o kompletní obnovu chodníkového tělesa na této ulici (obdoba rekonstrukcí chodníků na ulici Dukelské v roce 2014). Je připravena dokumentace pro vyhlášení výběrového řízení. Akce je dlouhodobě požadována obyvateli sídliště a vzhledem k jejímu rozsahu by bylo vhodné ji zařadit již do základního rozpočtu na rok 2017, aby se mohla připravit veřejná zakázka a práce zahájit v jarních měsících. A to včetně obdobné rekonstrukce na přilehlé ulici Švermově. Tímto by byly kompletně opraveny chodníky v této sídlištní lokalitě.</t>
    </r>
  </si>
  <si>
    <r>
      <rPr>
        <b/>
        <sz val="10"/>
        <rFont val="Calibri"/>
        <family val="2"/>
        <charset val="238"/>
      </rPr>
      <t xml:space="preserve">Dotace na zabezpečení územně dopravní obslužnosti. </t>
    </r>
    <r>
      <rPr>
        <sz val="10"/>
        <rFont val="Calibri"/>
        <family val="2"/>
        <charset val="238"/>
      </rPr>
      <t>Finanční prostředky slouží k zabezpečení územní dopravní obslužnosti realizované prostřednictvím autobusové dopravy. Každoroční výdaj. Město se podílí dle zákona na úhradě prokazatelné ztráty dopravní obslužnosti určitou částkou na občana. Požadavek povýšen o 19,00 tis. Kč na základě propočtu nákladů na úhradu dopravní obslužnosti pro rok 2017 pro jednotlivé obce okresu MÚ Nový Jičín.</t>
    </r>
  </si>
  <si>
    <t>Koupaliště - opravy areálu a obnova inventáře</t>
  </si>
  <si>
    <r>
      <t xml:space="preserve"> </t>
    </r>
    <r>
      <rPr>
        <sz val="10"/>
        <rFont val="Calibri"/>
        <family val="2"/>
        <charset val="238"/>
      </rPr>
      <t xml:space="preserve">Oprava oplocení, přístupového chodníku, plošná oprava pochůzích ploch kolem bazénů. V roce 2015 byla zpracována projektová dokumentace potřebná pro vypsání výběrového řízení. Vzhledem k nutnosti připravit areál do začátku letní sezóny je nezbytné akci zařadit již do základního rozpočtu na rok 2017, aby se mohla připravit veřejná zakázka a práce zahájit v jarních měsících. </t>
    </r>
  </si>
  <si>
    <t>Dle výběru a uzavřených budoucích smluv</t>
  </si>
  <si>
    <t>Rekonstrukce VO na spodním sídlišti Benátky - PD</t>
  </si>
  <si>
    <t>Zástavba lokality "Za školou"</t>
  </si>
  <si>
    <r>
      <rPr>
        <b/>
        <sz val="10"/>
        <rFont val="Calibri"/>
        <family val="2"/>
        <charset val="238"/>
      </rPr>
      <t xml:space="preserve"> </t>
    </r>
    <r>
      <rPr>
        <sz val="10"/>
        <rFont val="Calibri"/>
        <family val="2"/>
        <charset val="238"/>
      </rPr>
      <t>Vysoutěženo v roce 2016 bylo 2 965 689,- Kč. Z rozpočtu roku 2016 je uvolněno 2 499 000,- Kč, ze kterých bylo hrazeno 40 000,- na projekční práce. Nutno dofinancovat 507 000,- Kč + rezerva. Zastupitelstvo města dne 22.9.2016 usnesením č. 17/6/1/2 rozhodlo realizovat stavbu „Rekonstrukce chodníků a VO – Příbor, sídliště Benátky“ v rozsahu, který byl předmětem veřejné zakázky uzavřené vyhlášením nejvýhodnější nabídky dle usnesení Rady města Příbora č. 41/10/1 ze dne 10.08.2016.</t>
    </r>
  </si>
  <si>
    <r>
      <rPr>
        <b/>
        <sz val="10"/>
        <rFont val="Calibri"/>
        <family val="2"/>
        <charset val="238"/>
      </rPr>
      <t xml:space="preserve"> </t>
    </r>
    <r>
      <rPr>
        <sz val="10"/>
        <rFont val="Calibri"/>
        <family val="2"/>
        <charset val="238"/>
      </rPr>
      <t xml:space="preserve">Jedná se o náklady na projektovou dokumentaci pro stavební povolení a realizaci stavby inženýrských sítí pro 36 budoucích stavebních parcel, která byla vysoutěžena v roce 2016 (1 100 000,- Kč). Dále náklady na smluvně dohodnuté podmiňující přeložky inženýrských sítí - kanalizace (200 000,- Kč), vysoké napětí ( 920 000,- Kč) a nízké napětí (128 000,-Kč), které by měly být provedeny před zahájením vlastních prací na nových inženýrských sítích. </t>
    </r>
    <r>
      <rPr>
        <sz val="10"/>
        <rFont val="Calibri"/>
        <family val="2"/>
        <charset val="238"/>
      </rPr>
      <t>Do základního rozpočtu na rok 2017 je nezbytné zapracovat minimálně náklady na projekční činnost ve výši 1,1 mil. Kč.</t>
    </r>
  </si>
  <si>
    <r>
      <t xml:space="preserve">Investice </t>
    </r>
    <r>
      <rPr>
        <b/>
        <sz val="10"/>
        <rFont val="Calibri"/>
        <family val="2"/>
        <charset val="238"/>
      </rPr>
      <t>Zařazeno do rozpočtu na rok 2017</t>
    </r>
  </si>
  <si>
    <r>
      <t xml:space="preserve">Oprava     </t>
    </r>
    <r>
      <rPr>
        <b/>
        <sz val="10"/>
        <rFont val="Calibri"/>
        <family val="2"/>
        <charset val="238"/>
      </rPr>
      <t>Zařazeno do rozpočtu na rok 2017</t>
    </r>
  </si>
  <si>
    <r>
      <t xml:space="preserve">Investice </t>
    </r>
    <r>
      <rPr>
        <b/>
        <sz val="10"/>
        <rFont val="Calibri"/>
        <family val="2"/>
        <charset val="238"/>
      </rPr>
      <t>Zařazeno do rozpočtu na rok 2017 - v částce    1 100,00 tis. Kč</t>
    </r>
  </si>
  <si>
    <t>Oprava povrchů místních komunikací - Fučíkova, Švermova</t>
  </si>
  <si>
    <t>Jedná se o opravy živičných povrchů na ulicích, kde jsou plánovány i kompletní rekonstrukce chodníků (Fučíková a Švermová).</t>
  </si>
  <si>
    <r>
      <t>11) ZŠ Jičínská, učebna pro žáky se speciálními potřebami - zpracování žádosti o dotaci 50 tis. (částka stanovena odhadem), 12) zateplení MŠ Pionýrů a Kamarád (Frenštátská i Švermova) - energetický posudek 3 x 40 tis. Kč (částka stanovena odhadem), 13) rezerva 230 tis. Kč.</t>
    </r>
    <r>
      <rPr>
        <sz val="10"/>
        <color indexed="10"/>
        <rFont val="Calibri"/>
        <family val="2"/>
        <charset val="238"/>
      </rPr>
      <t xml:space="preserve"> Na základě pracovní schůzky vedení města s vedoucími odborů týkající se územního plánování a projekční práce se rozhodlo do návrhu rozpočtu na rok 2017 nezařadit: 1) kanalizace Prchalov - zpracování PD a žádosti o dotaci 360 tis. Kč (odhad), 2) ZŠ Jičínská, odborné učebny - zpracování PD a žádosti o dotaci 400 tis. (odhad), 3) zateplení všech MŠ v původním rozsahu, tj. zpracování PD, energetického posudku a žádosti o dotaci 3x 160 tis. Kč.</t>
    </r>
  </si>
  <si>
    <r>
      <t>Projektové přípravy, zpracování projektů, žádosti o dotace</t>
    </r>
    <r>
      <rPr>
        <sz val="10"/>
        <color indexed="10"/>
        <rFont val="Calibri"/>
        <family val="2"/>
        <charset val="238"/>
      </rPr>
      <t>.</t>
    </r>
    <r>
      <rPr>
        <sz val="10"/>
        <rFont val="Calibri"/>
        <family val="2"/>
        <charset val="238"/>
      </rPr>
      <t xml:space="preserve"> Částka je zapracována na základě požadavku vedoucího ORM a pracovní schůzky dne 6.10.2016 a zahrnuje: 1) stavební úpravy radnice - zpracování projektové dokumentace (dále jen "PD") a žádosti o dotaci 500 tis. Kč, 2) ZŠ Dukelská - PD bezbariérové úpravy a dotace z Programu mobility 150 tis. Kč (částka stanovena odhadem), 3) starý hřbitov - PD stavebních úprav, zpracování žádosti o dotaci 150 tis. Kč (částka stanovena odhadem), 4) sběrný dvůr - odměna za dotaci 70 tis. (částka stanovena na zákl. smlouvy), 5) lesní cesta Cihelňák - zpracování PD a žádosti o dotaci 220 tis. (částka stanovena odhadem), 6) parčík nábřeží RA - zpracování PD a žádosti o dotaci 150 tis. (částka stanovena odhadem),</t>
    </r>
    <r>
      <rPr>
        <sz val="10"/>
        <color indexed="10"/>
        <rFont val="Calibri"/>
        <family val="2"/>
        <charset val="238"/>
      </rPr>
      <t xml:space="preserve"> </t>
    </r>
    <r>
      <rPr>
        <sz val="10"/>
        <rFont val="Calibri"/>
        <family val="2"/>
        <charset val="238"/>
      </rPr>
      <t>7) zateplení ZŠ Dukelská - odměna za dotaci 50 tis. (částka dána smluvním vztahem), 8) zateplení ZŠ Jičínská - odměna za dotaci 80 tis. (v jednání), 9)</t>
    </r>
    <r>
      <rPr>
        <sz val="10"/>
        <color indexed="10"/>
        <rFont val="Calibri"/>
        <family val="2"/>
        <charset val="238"/>
      </rPr>
      <t xml:space="preserve"> </t>
    </r>
    <r>
      <rPr>
        <sz val="10"/>
        <rFont val="Calibri"/>
        <family val="2"/>
        <charset val="238"/>
      </rPr>
      <t xml:space="preserve">zateplení budovy TS - odměna za dotaci 60 tis. (v jednání), 10) ZŠ Jičínská, jazyková učebna - zpracování žádosti o dotaci 50 tis. (částka stanovena odhadem), </t>
    </r>
  </si>
  <si>
    <t>drobný majetek</t>
  </si>
  <si>
    <r>
      <rPr>
        <b/>
        <sz val="10"/>
        <rFont val="Calibri"/>
        <family val="2"/>
        <charset val="238"/>
      </rPr>
      <t>Poplatky, propagace, prezentace, tisk letáků, spolupráce - Lašská brána</t>
    </r>
    <r>
      <rPr>
        <sz val="10"/>
        <rFont val="Calibri"/>
        <family val="2"/>
        <charset val="238"/>
      </rPr>
      <t xml:space="preserve">. Požadována částka zahrnuje částku </t>
    </r>
    <r>
      <rPr>
        <i/>
        <sz val="10"/>
        <rFont val="Calibri"/>
        <family val="2"/>
        <charset val="238"/>
      </rPr>
      <t>330 tis. Kč</t>
    </r>
    <r>
      <rPr>
        <sz val="10"/>
        <rFont val="Calibri"/>
        <family val="2"/>
        <charset val="238"/>
      </rPr>
      <t xml:space="preserve"> na poplatky v agenturách pro cestovní ruch (Lašská brána 150 tis. Kč, MAS Lašsko 16 tis. Kč, Beskydy-Valašsko 35 tis. Kč),  ostatní poplatky, propagace, prezentace (články v časopisech, novinách, veletrhy apod.). </t>
    </r>
    <r>
      <rPr>
        <sz val="10"/>
        <color indexed="62"/>
        <rFont val="Calibri"/>
        <family val="2"/>
        <charset val="238"/>
      </rPr>
      <t>Vedoucí OKCR dále požáduje částku 60 tis. Kč na materiál pro prezentační a propagační účely a letáčky projetku Není kámen jako kámen v Piaristické zahradě. Propagační materiál k naučné stezce není provozní výdaj, tj. není nutný výdaj. Také nějaký propagační a prezentační materiál by měl být zahrnut v nákladech na "poplatky, propagace, prezentace, tisk letáků, ..." (viz řádky výše), proto částka 60 tis. Kč není započítána do běžných provozních výdajů - je zahrnuta do listu "další požadavky".</t>
    </r>
  </si>
  <si>
    <r>
      <t xml:space="preserve">Informační tabule u aut. zastávek - úhrada EE. </t>
    </r>
    <r>
      <rPr>
        <sz val="10"/>
        <rFont val="Calibri"/>
        <family val="2"/>
        <charset val="238"/>
      </rPr>
      <t>Částka je zapracována dle podkladů vedoucího OISM. Jedná se o náklady na úhradu el. energie související s provozem informačních tabulí na autobusových zastávkách Příbor (u pošty, u kostela sv. Valentina, u škol).</t>
    </r>
  </si>
  <si>
    <r>
      <rPr>
        <b/>
        <sz val="10"/>
        <rFont val="Calibri"/>
        <family val="2"/>
        <charset val="238"/>
      </rPr>
      <t>Opravy kanalizací všeobecně.</t>
    </r>
    <r>
      <rPr>
        <sz val="10"/>
        <rFont val="Calibri"/>
        <family val="2"/>
        <charset val="238"/>
      </rPr>
      <t xml:space="preserve"> Z těchto finančních prostředků jsou hrazeny větší opravy (nikoliv rekonstrukce) kanalizačních řadů v majetku města, případně kanalizací nebo jejich součástí, které jsou na území města a nemají žádného vlastníka. Není určena na jmenovité akce a využívá se pro aktuální potřebu oprav a odstraňování havárií. Celkově požadovaná částka vychází ze zkušeností získaných v předchozích letech a předpokládá řešení jen těch nejnutnějších úprav kanalizačního systému města, spíše řešení havárií. </t>
    </r>
  </si>
  <si>
    <r>
      <rPr>
        <b/>
        <sz val="10"/>
        <rFont val="Calibri"/>
        <family val="2"/>
        <charset val="238"/>
      </rPr>
      <t xml:space="preserve">Kulturní akce včetně služeb. </t>
    </r>
    <r>
      <rPr>
        <sz val="10"/>
        <rFont val="Calibri"/>
        <family val="2"/>
        <charset val="238"/>
      </rPr>
      <t>Požadována částka zahrnuje: 1) ostatní osobní výdaje na organizační výpomoc při zajištění větších kulturních akcí 100 tis.Kč, 2) naučné hry aj. drobný majetek využívaný při kulturních akcích 20 tis. Kč, 3) materiál pro zajištění kulturních akcí 50 tis. Kč, 4) všeobecná vystoupení a představení účinkujících, technicko-organizační zajištění akcí, doprovodné služby, propagace a prezentace v částce 1 223 tis. Kč, 5) kulturní vystoupení (4 divadla + 4 koncerty) v kulturním domě v částce 400 tis. Kč, 5) pohoštění v částce 25 tis. Kč, 6) věcné dary v částce 20 tis. Kč, 7) poplatky OSA a dalším organizacím v částce 50 tis. Kč.</t>
    </r>
  </si>
  <si>
    <r>
      <t xml:space="preserve">Příspěvky z rozpočtu města na MPR. </t>
    </r>
    <r>
      <rPr>
        <sz val="10"/>
        <rFont val="Calibri"/>
        <family val="2"/>
        <charset val="238"/>
      </rPr>
      <t xml:space="preserve">Požadavek na finanční příspěvky z rozpočtu města žadatelům dle pravidel pro tzv. malou MPR (Program Dědictví). V roce 2015 bylo poskytnuto 150 tis. Kč, v roce 2016 500 tis. Kč. </t>
    </r>
  </si>
  <si>
    <r>
      <t xml:space="preserve">Koupaliště - opravy areálu a obnova inventáře. </t>
    </r>
    <r>
      <rPr>
        <sz val="10"/>
        <rFont val="Calibri"/>
        <family val="2"/>
        <charset val="238"/>
      </rPr>
      <t xml:space="preserve">Oprava oplocení, přístupového chodníku, plošná oprava pochůzích ploch kolem bazénů. V roce 2015 byla zpracována projektová dokumentace potřebná pro vypsání výběrového řízení. Vzhledem k nutnosti připravit areál do začátku letní sezóny je nezbytné akci zařadit již do základního rozpočtu na rok 2017, aby se mohla připravit veřejná zakázka a práce zahájit v jarních měsících. </t>
    </r>
  </si>
  <si>
    <r>
      <rPr>
        <b/>
        <sz val="10"/>
        <rFont val="Calibri"/>
        <family val="2"/>
        <charset val="238"/>
      </rPr>
      <t xml:space="preserve">Údržba svozových míst. </t>
    </r>
    <r>
      <rPr>
        <sz val="10"/>
        <rFont val="Calibri"/>
        <family val="2"/>
        <charset val="238"/>
      </rPr>
      <t>Údržba svozových míst, osvěta k nakládání s odpady - organizace různých akcí (Den země, Den dětí, Den bez aut atd.)</t>
    </r>
  </si>
  <si>
    <t>Vratka půjčky od ZŠ Jičínská</t>
  </si>
  <si>
    <t xml:space="preserve">Vratka půjčky od ZŠ Jičínská. Půjčka byly schválená na zastupitelstvu města v listopadu/2016 na předfinancování dotačního titulu. </t>
  </si>
  <si>
    <t>skutečnost 10/2016</t>
  </si>
  <si>
    <r>
      <t xml:space="preserve">Budova Piaristického kláštera. </t>
    </r>
    <r>
      <rPr>
        <sz val="10"/>
        <rFont val="Calibri"/>
        <family val="2"/>
        <charset val="238"/>
      </rPr>
      <t>Provoz a údržba PK zahrnuje náklady na energie: voda 150 tis. Kč - dle OBNF vyšší spotřeba vody než v r. 2016, elektřina 350 tis. Kč -  dle OBNF vyšší spotřeba elektřiny než v r. 2016; revize v částce 25 tis. Kč, opravy a údržba v celkové částce 500 tis. Kč (čištění žlabů, instalatérské práce, oprava a nátěr oken, oprava střechy kolem komínu, oprava říms, čištění fasády, oprava soklu, nepřevídané náklady - např. výměna zařizovacích předmětů  či ucpání dešťové kanalizace).</t>
    </r>
  </si>
  <si>
    <r>
      <rPr>
        <b/>
        <sz val="10"/>
        <rFont val="Calibri"/>
        <family val="2"/>
        <charset val="238"/>
      </rPr>
      <t xml:space="preserve">Koupaliště - provozní náklady. </t>
    </r>
    <r>
      <rPr>
        <sz val="10"/>
        <rFont val="Calibri"/>
        <family val="2"/>
        <charset val="238"/>
      </rPr>
      <t>Částka zahrnuje náklady na vodu - srážková voda, vodné a stočné v částce 380 tis. Kč, elektrická energie dle zálohových plateb v částce 210 tis. Kč. Nájemci koupaliště bude zvlášť vyfakturována voda a elektřina, která souvisí s jeho dalšími podnikatelskými aktivitami.</t>
    </r>
  </si>
  <si>
    <t>Cestovní ruch</t>
  </si>
  <si>
    <t>Činnosti muzeí a galerií</t>
  </si>
  <si>
    <t>Naučná stezka Není kámen jako kámen v částce 40 tis. Kč - není provozní výdaj, tj. není nutný výdaj, jedná se o akci - projekt!</t>
  </si>
  <si>
    <t>Piaristický klášter - naučná stezka Není kámen jako kámen</t>
  </si>
  <si>
    <t>Zmizelé krámky a hospůdky v Příboře - publikace.</t>
  </si>
  <si>
    <t>Vytvoření obsahu publikace 20 tis. Kč, zhotovení publikace 100 tis. Kč.</t>
  </si>
  <si>
    <t>Nárokováno správci městského mobiliáře (TS Příbor) z důvodu špatného stavu stávajíchích dětských a herních prvků, které byly z důvodu negativních výsledků odstraněny. Dle podkladů TS Příbor by byly obnoveny herní prvky na následujících místech: Štramberská ul. nad TS 400 tis. Kč (herní sestava pro děti 4 - 12 let), Prchalov 230 tis. Kč (herní sestava pro děti 4 - 12 let), ul. Štramberská 100 tis. Kč (doplnění workoutového hřiště), ul. Jičínská 110 tis. Kč (sestava se skluzavkou a houpačkou), dolní sídliště - hřiště U Tatry, popř. Dr. Čejky 160 tis. Kč (herní sestava, kolotoč).</t>
  </si>
  <si>
    <t>Nákup materiálu/služeb</t>
  </si>
  <si>
    <t>60 tis. Kč na materiál pro prezentační a propagační účely, letáčky projetku Není kámen jako kámen v Piaristické zahradě - propagační materiál k naučné stezce, tj. není provozní výdaj.</t>
  </si>
  <si>
    <t>Položka je zapracována na základě vyhlášek o místních poplatcích a je stanovena následovně: předpoklad za poplatky za zahrádky na náměstí v částce 16 tis. Kč, poutě a cirkusy 52 tis.Kč, tržnice 48 tis. Kč, místní poplatky za VP v částce 50 tis. Kč (odbor ISM) - tato částka se nedá přesně stanovit, závisí na záboru veř. prostranství stavebními firmami. Plnění k 9/2016 je celkem za položku cca 500 tis. Kč z důvodu právě vyšších příjmů za OISM 387 tis. Kč.</t>
  </si>
  <si>
    <r>
      <t xml:space="preserve">Piaristický klášter - úklid, dohody. </t>
    </r>
    <r>
      <rPr>
        <sz val="10"/>
        <rFont val="Calibri"/>
        <family val="2"/>
        <charset val="238"/>
      </rPr>
      <t>Tato částka zahrnuje:  dohody o provedení práce -  otevření piaristického kláštera o sobotách (sjednoceno s Muzeem NJ ve výši 29 tis. Kč, úklidové služby v částce 20 tis. Kč.</t>
    </r>
  </si>
  <si>
    <r>
      <rPr>
        <b/>
        <sz val="10"/>
        <rFont val="Calibri"/>
        <family val="2"/>
        <charset val="238"/>
      </rPr>
      <t>Správa budov</t>
    </r>
    <r>
      <rPr>
        <sz val="10"/>
        <rFont val="Calibri"/>
        <family val="2"/>
        <charset val="238"/>
      </rPr>
      <t>. Částka zahrnuje 1) materiál v částce 20 tis. Kč, 2) revize a porevizní opravy u objektů v částce 80 tis. Kč, 3) běžná údržba objektů, (budovy dříve ve správě MÚ: "sklípek"  Freudova 118, RDSF, hasičská zbrojnice Příbor, hasičská zbrojnice Prchalov, obecní dům Prchalov, obecní dům Hájov, restaurace a KD Hájov, MŠ Hájov, budovy dříve ve správě SMMP: bývalá ZŠ Dukelská, BAV klub Dukelská, nám. S.Freuda č.p.33, nám. S.Freuda č.p.35, budova č.p.49 (Neptun), budova č.p. 637 (policie ČR), budova č.p. 586 ul. Masarykova, loutkové divadlo). Prostředky jsou čerpány zejména na tyto případy:  oprava a servis kotlů, lokální opravy střech, okapů a svodů,  výměny vadných spotřebičů jako např. bojler, výměna dveří, oprava okapových chodníků, lokální vyspravení omítek, řešení zatečení, tlakové zkoušky potrubí, klempířské práce apod., dále náklady na nutné úpravy prostor pro archiv v budově č.p. 35 a opravy sociálních zařízení v Dukelské - Luna v celkové částce 1 600 tis. Kč.</t>
    </r>
  </si>
  <si>
    <t>Činnost místní správy - OBNF</t>
  </si>
  <si>
    <r>
      <rPr>
        <b/>
        <sz val="10"/>
        <rFont val="Calibri"/>
        <family val="2"/>
        <charset val="238"/>
      </rPr>
      <t xml:space="preserve">Revize budovy radnice. </t>
    </r>
    <r>
      <rPr>
        <sz val="10"/>
        <rFont val="Calibri"/>
        <family val="2"/>
        <charset val="238"/>
      </rPr>
      <t>Pravidelné revize budovy radnice.</t>
    </r>
  </si>
  <si>
    <r>
      <rPr>
        <b/>
        <sz val="10"/>
        <rFont val="Calibri"/>
        <family val="2"/>
        <charset val="238"/>
      </rPr>
      <t>Elektonická aukce - EE</t>
    </r>
    <r>
      <rPr>
        <sz val="10"/>
        <rFont val="Calibri"/>
        <family val="2"/>
        <charset val="238"/>
      </rPr>
      <t>. Elektřina je již pro rok 2017, 2018 nakoupena.</t>
    </r>
  </si>
  <si>
    <r>
      <t xml:space="preserve">Elektonická aukce - plyn. </t>
    </r>
    <r>
      <rPr>
        <sz val="10"/>
        <rFont val="Calibri"/>
        <family val="2"/>
        <charset val="238"/>
      </rPr>
      <t>V roce 2017 se bude kupovat plyn pro rok 2017 a 2018.</t>
    </r>
  </si>
  <si>
    <t>Provoz JSDH</t>
  </si>
  <si>
    <t>Zdravotní a sociální pojištění</t>
  </si>
  <si>
    <t>Platy zaměstnanců</t>
  </si>
  <si>
    <r>
      <rPr>
        <b/>
        <sz val="10"/>
        <rFont val="Calibri"/>
        <family val="2"/>
        <charset val="238"/>
      </rPr>
      <t>Výkupy pozemků</t>
    </r>
    <r>
      <rPr>
        <sz val="10"/>
        <rFont val="Calibri"/>
        <family val="2"/>
        <charset val="238"/>
      </rPr>
      <t>. Požadována částka zahrnuje následující požadavky: a) částka 363 tis. Kč představuje majetkoprávní záležitosti týkající se Povodí Odry na Orinoku, pozemků pod místími komunikacemi na Prchalově a Hájově. Tato částka je naplánována i v roce 2016. Pokud se tyto majetkoprávní úkony podaří zúřadovat v roce 2016, tak v 1. změně rozpočtu na rok 2017 dojde k vypuštění této částky z rozpočtu, b) částka 200 tis. Kč - představuje rezervu na další nové výkupy.</t>
    </r>
  </si>
  <si>
    <r>
      <rPr>
        <b/>
        <sz val="10"/>
        <rFont val="Calibri"/>
        <family val="2"/>
        <charset val="238"/>
      </rPr>
      <t>Sociální fond</t>
    </r>
    <r>
      <rPr>
        <sz val="10"/>
        <rFont val="Calibri"/>
        <family val="2"/>
        <charset val="238"/>
      </rPr>
      <t xml:space="preserve"> - 2 % z hrubých mezd (je v souladu s kolektivní smlouvou 2016). Počítá se z platů zaměstnanců MÚ včetně městské policie a knihovny. </t>
    </r>
    <r>
      <rPr>
        <sz val="10"/>
        <color indexed="62"/>
        <rFont val="Calibri"/>
        <family val="2"/>
        <charset val="238"/>
      </rPr>
      <t>V požadavcích tajemníka bylo navrženo navýšení sociálního fondu na 3 % - požadavek je zahrnut v listu "další požadavky".</t>
    </r>
  </si>
  <si>
    <t>financování +,-</t>
  </si>
  <si>
    <t xml:space="preserve">náhrady mezd v době nemoci </t>
  </si>
  <si>
    <t>Místní poplatek ze psů</t>
  </si>
  <si>
    <t>Poplatek za likvidaci komunálního odpadu</t>
  </si>
  <si>
    <t>Příjmy z prodeje dřeva z městských lesů</t>
  </si>
  <si>
    <t xml:space="preserve">služby telekomunikací a radiokomunikací - platba telefonních hovorů (dopravní hřiště), </t>
  </si>
  <si>
    <t>služby peněžních ústavů - pojištění horolezecké stěny</t>
  </si>
  <si>
    <t>cestovné (tuzemské i zahraniční)</t>
  </si>
  <si>
    <t>provozní výdaje</t>
  </si>
  <si>
    <t>poskytnuté neinvestiční příspěvky a náhrady</t>
  </si>
  <si>
    <t>platby daní a poplatků</t>
  </si>
  <si>
    <t>programové vybavení</t>
  </si>
  <si>
    <t>ostatní nákup dlouhodobého nehmotného majetku</t>
  </si>
  <si>
    <t>školení</t>
  </si>
  <si>
    <t>studená voda - spotřeba vody v budovách JSDH města</t>
  </si>
  <si>
    <t xml:space="preserve">plyn - spotřeba plynu v budovách JSDH města </t>
  </si>
  <si>
    <t xml:space="preserve">elektrická energie - spotřeby EE v budovách JSDH města </t>
  </si>
  <si>
    <t>Kč</t>
  </si>
  <si>
    <t>tis. Kč</t>
  </si>
  <si>
    <t>www.cityfinance.cz</t>
  </si>
  <si>
    <t>do rozpočtu</t>
  </si>
  <si>
    <t>města</t>
  </si>
  <si>
    <t>Oprava komunikace mezi obchvatem a Boroveckými rybníky</t>
  </si>
  <si>
    <t>výpočetní technika</t>
  </si>
  <si>
    <t>pozemky</t>
  </si>
  <si>
    <t>kapitálové výdaje</t>
  </si>
  <si>
    <t xml:space="preserve">celkem </t>
  </si>
  <si>
    <t>5311 - Městská policie - prevence kriminality (org. 4329)</t>
  </si>
  <si>
    <t>Odborné sociální poradenství</t>
  </si>
  <si>
    <t>Ochrana obyvatelstva</t>
  </si>
  <si>
    <t xml:space="preserve">Pečovatelská služba </t>
  </si>
  <si>
    <t xml:space="preserve">Ostatní nedaňové příjmy </t>
  </si>
  <si>
    <t>Prodej senior karet apod.</t>
  </si>
  <si>
    <t>kontrolní číslo</t>
  </si>
  <si>
    <t>poskytnuté zálohy</t>
  </si>
  <si>
    <t>Částka odpovídá schválenému rozpočtu v roce 2015. Plnění k 9/2016 cca 3 984 tis. Kč.</t>
  </si>
  <si>
    <t>Částka odpovídá schválenému rozpočtu v roce 2015. Plnění k 9/2016 je 323 tis. Kč.</t>
  </si>
  <si>
    <t>Finanční  vztah státního rozpočtu k rozpočtu města Příbor. Částka sdělena KÚ Ostrava. Částka zahrnuje 145 tis. Kč na výkon veřejného opatrovnictví.</t>
  </si>
  <si>
    <r>
      <t>Příjmy z nájmu obecních bytů a nebytových prostor.</t>
    </r>
    <r>
      <rPr>
        <b/>
        <sz val="10"/>
        <rFont val="Calibri"/>
        <family val="2"/>
        <charset val="238"/>
      </rPr>
      <t xml:space="preserve"> </t>
    </r>
    <r>
      <rPr>
        <sz val="10"/>
        <rFont val="Calibri"/>
        <family val="2"/>
        <charset val="238"/>
      </rPr>
      <t>Částka zahrnuje příjmy z poskytování služeb k bytům (voda, elektřina, teplo, výtahy, úklid) a příjmy z pronájmu bytů vč. ubytoven a garáží. Oproti roku 2016 pozbyl pronájem za DDM Luna a nebytové prostory - tyto byly převedeny na § 3613 Nebytové hospodářství.</t>
    </r>
  </si>
  <si>
    <t>Příjmy z pronájmu na Hájově</t>
  </si>
  <si>
    <t>Částka představuje příjmy za pronájmy nebytových prostor a je vyšší s důvodu sjednocení pronájmů nebytových prostro na § 3616. (V minulosti byly pronájmy nebytových prostor, které zajišťovalo město, účtovány na § 3613 a pronájmy, které zajišťovala SMMP byly účtovány na § 3612. Částka zahrnuje pronájmy za: Dukelská 53 tis., Policie ČR 284,7 tis, č.p. 9 pouze Oční optika 16,5 tis, Obuv č.p. 29  164 tis., Neptun 50 tis., Diakonie 5 tis., Rio Media 14,8 tis., č.p. 35 Česká spořitelna 160,3 tis., koupaliště 160,2 tis., SMMP 36 tis., MŠ Hájov 111,8 tis., pronájmy Hájov 56,7 tis., Kotelna Lomená 300 tis.</t>
  </si>
  <si>
    <t>Jedná se o drobný příjem z prodeje krátkodobého a drobného dlouhodobého majetku. Dává se předpoklad a ve změnách rozpočtu může dojít k úpravě.</t>
  </si>
  <si>
    <t>Částka je zapracována na základě ORM - podkladů lesního hospodáře. Odhadovaná nahodilá těžba: 1 600m3 x 1 100,00 Kč = 1 760 000,00 Kč, domýcení proředěných porostů: 200m3 x 1 700,00 Kč = 340 000,00 Kč, probírky: 200m3 x 700,00 Kč = 140 000,00 Kč, tj. celkem 2 240 000,00 Kč + 21% DPH = cca 2 710 400,00 Kč. Do návrhu rozpočtu na rok 2016 zaokrouhleně 2 700,00 tis. Kč. Příjmy budou v příštích letech postupně klesat z důvodu nižšího předpokládaného objemu těžby.</t>
  </si>
  <si>
    <t>Komentář k návrhu rozpočtu na rok 2017 - příjmy</t>
  </si>
  <si>
    <t>Daňové příjmy - rozbor a návrh na rok 2017</t>
  </si>
  <si>
    <t>Platy</t>
  </si>
  <si>
    <t>Odvody na soc. a zdrav. pojištění</t>
  </si>
  <si>
    <t>Nemocenská</t>
  </si>
  <si>
    <t>opravy a udržování - opravy a udržování majetku ve správě JSDH města, Hájov a Prchalov, opravy vozidel, provozní opravy v budovách, dílčí opravy na vozidlech, přezutí vozidel</t>
  </si>
  <si>
    <t>nákup ostatních služeb - úhrada povinné STK vozidel, provedení předepsaných revizí přenosných hasicích přístrojů, v roce 2016 další povinná revize tlakových lahví + revize redukčních ventilů na DT</t>
  </si>
  <si>
    <r>
      <rPr>
        <b/>
        <sz val="10"/>
        <rFont val="Calibri"/>
        <family val="2"/>
        <charset val="238"/>
      </rPr>
      <t xml:space="preserve">Příspěvky (granty). </t>
    </r>
    <r>
      <rPr>
        <sz val="10"/>
        <rFont val="Calibri"/>
        <family val="2"/>
        <charset val="238"/>
      </rPr>
      <t xml:space="preserve">Finanční příspěvky na vyhlášené granty v oblasti kultury - s příjemcem grantu je vždy uzavřena smlouva. </t>
    </r>
  </si>
  <si>
    <t>programové vybavení - licence pro výjezdové tablety</t>
  </si>
  <si>
    <r>
      <rPr>
        <b/>
        <sz val="10"/>
        <rFont val="Calibri"/>
        <family val="2"/>
        <charset val="238"/>
      </rPr>
      <t>Provoz rodného domku, propagační materiál, galerie na radnici.</t>
    </r>
    <r>
      <rPr>
        <sz val="10"/>
        <rFont val="Calibri"/>
        <family val="2"/>
        <charset val="238"/>
      </rPr>
      <t xml:space="preserve"> Částka zahrnuje: 1) ostatní osobní výdaje v částce 10 tis. Kč (dohody o provedení práce na víkendové krytí otevření RDSF, dohody Galerie v radnici), 2) knihy, učební pomůcky a tisk v částce 3 tis. Kč, lednička 8 tis. Kč, materiál v částce 7 tis. Kč (čistící prostředky aj. spotřební mat.), 3) spotřeba vody v částce 4 tis. Kč (sociální zařízení, zalévání květinové výzdoby), 4) spotřeba el. energie v částce 55 tis. Kč, 5) platby za telefon 4 tis. Kč, 6) 42 tis. Kč na přednáškovou činnost k osobnosti S. Freuda, 7) částka na pohoštění  cca 4 tis. Kč - vernisáže v radnici + v RD.</t>
    </r>
  </si>
  <si>
    <t>platy pro 3 knihovnice (navýšení platového stupně)</t>
  </si>
  <si>
    <r>
      <rPr>
        <b/>
        <sz val="10"/>
        <rFont val="Calibri"/>
        <family val="2"/>
        <charset val="238"/>
      </rPr>
      <t>MŠ Pionýrů - příspěvek na provozní činnost</t>
    </r>
    <r>
      <rPr>
        <sz val="10"/>
        <rFont val="Calibri"/>
        <family val="2"/>
        <charset val="238"/>
      </rPr>
      <t>. Je zpracován samostatný materiál a  a rovněž proběhla schůzka vedení města se zástupci PO.</t>
    </r>
  </si>
  <si>
    <r>
      <rPr>
        <b/>
        <sz val="10"/>
        <rFont val="Calibri"/>
        <family val="2"/>
        <charset val="238"/>
      </rPr>
      <t>ZŠ Jičínská - příspěvek na provozní činnost</t>
    </r>
    <r>
      <rPr>
        <sz val="10"/>
        <rFont val="Calibri"/>
        <family val="2"/>
        <charset val="238"/>
      </rPr>
      <t>. Je zpracován samostatný materiál a  a rovněž proběhla schůzka vedení města se zástupci PO.</t>
    </r>
  </si>
  <si>
    <r>
      <rPr>
        <b/>
        <sz val="10"/>
        <rFont val="Calibri"/>
        <family val="2"/>
        <charset val="238"/>
      </rPr>
      <t>ZŠ Npor.Loma - příspěvek na provozní činnost</t>
    </r>
    <r>
      <rPr>
        <sz val="10"/>
        <rFont val="Calibri"/>
        <family val="2"/>
        <charset val="238"/>
      </rPr>
      <t>. Je zpracován samostatný materiál a  a rovněž proběhla schůzka vedení města se zástupci PO.</t>
    </r>
  </si>
  <si>
    <r>
      <rPr>
        <b/>
        <sz val="10"/>
        <rFont val="Calibri"/>
        <family val="2"/>
        <charset val="238"/>
      </rPr>
      <t xml:space="preserve">Společenské akce ve školství. </t>
    </r>
    <r>
      <rPr>
        <sz val="10"/>
        <rFont val="Calibri"/>
        <family val="2"/>
        <charset val="238"/>
      </rPr>
      <t>Částka zahrnuje zajištění akcí ve školství v celkové částce 14 tis. Kč (zápis do MŠ, ZŠ, zahájení školního roku, Veselé zpívání, Den učitelů atd.).</t>
    </r>
  </si>
  <si>
    <t>rozpočet 2016, plnění k 9/2016 a k 10/2016, předpokládané plnění do konce roku</t>
  </si>
  <si>
    <t>Zachování a obnova kult. památek</t>
  </si>
</sst>
</file>

<file path=xl/styles.xml><?xml version="1.0" encoding="utf-8"?>
<styleSheet xmlns="http://schemas.openxmlformats.org/spreadsheetml/2006/main">
  <numFmts count="1">
    <numFmt numFmtId="164" formatCode="#,##0.00&quot;Kč&quot;"/>
  </numFmts>
  <fonts count="74">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1"/>
      <color indexed="10"/>
      <name val="Calibri"/>
      <family val="2"/>
      <charset val="238"/>
    </font>
    <font>
      <sz val="11"/>
      <color indexed="17"/>
      <name val="Calibri"/>
      <family val="2"/>
      <charset val="238"/>
    </font>
    <font>
      <sz val="11"/>
      <color indexed="62"/>
      <name val="Calibri"/>
      <family val="2"/>
      <charset val="238"/>
    </font>
    <font>
      <b/>
      <sz val="11"/>
      <color indexed="10"/>
      <name val="Calibri"/>
      <family val="2"/>
      <charset val="238"/>
    </font>
    <font>
      <b/>
      <sz val="11"/>
      <color indexed="63"/>
      <name val="Calibri"/>
      <family val="2"/>
      <charset val="238"/>
    </font>
    <font>
      <i/>
      <sz val="11"/>
      <color indexed="23"/>
      <name val="Calibri"/>
      <family val="2"/>
      <charset val="238"/>
    </font>
    <font>
      <b/>
      <sz val="14"/>
      <name val="Calibri"/>
      <family val="2"/>
      <charset val="238"/>
    </font>
    <font>
      <sz val="10"/>
      <name val="Calibri"/>
      <family val="2"/>
      <charset val="238"/>
    </font>
    <font>
      <b/>
      <sz val="8"/>
      <name val="Calibri"/>
      <family val="2"/>
      <charset val="238"/>
    </font>
    <font>
      <sz val="8"/>
      <name val="Calibri"/>
      <family val="2"/>
      <charset val="238"/>
    </font>
    <font>
      <sz val="8"/>
      <color indexed="10"/>
      <name val="Calibri"/>
      <family val="2"/>
      <charset val="238"/>
    </font>
    <font>
      <sz val="12"/>
      <name val="Calibri"/>
      <family val="2"/>
      <charset val="238"/>
    </font>
    <font>
      <sz val="9"/>
      <color indexed="14"/>
      <name val="Calibri"/>
      <family val="2"/>
      <charset val="238"/>
    </font>
    <font>
      <b/>
      <sz val="10"/>
      <name val="Calibri"/>
      <family val="2"/>
      <charset val="238"/>
    </font>
    <font>
      <i/>
      <sz val="8"/>
      <name val="Calibri"/>
      <family val="2"/>
      <charset val="238"/>
    </font>
    <font>
      <sz val="10"/>
      <color indexed="10"/>
      <name val="Calibri"/>
      <family val="2"/>
      <charset val="238"/>
    </font>
    <font>
      <b/>
      <i/>
      <sz val="10"/>
      <name val="Calibri"/>
      <family val="2"/>
      <charset val="238"/>
    </font>
    <font>
      <b/>
      <i/>
      <sz val="8"/>
      <name val="Calibri"/>
      <family val="2"/>
      <charset val="238"/>
    </font>
    <font>
      <b/>
      <sz val="10"/>
      <color indexed="10"/>
      <name val="Calibri"/>
      <family val="2"/>
      <charset val="238"/>
    </font>
    <font>
      <b/>
      <sz val="12"/>
      <name val="Calibri"/>
      <family val="2"/>
      <charset val="238"/>
    </font>
    <font>
      <b/>
      <i/>
      <u/>
      <sz val="14"/>
      <name val="Calibri"/>
      <family val="2"/>
      <charset val="238"/>
    </font>
    <font>
      <i/>
      <sz val="14"/>
      <name val="Calibri"/>
      <family val="2"/>
      <charset val="238"/>
    </font>
    <font>
      <b/>
      <sz val="16"/>
      <name val="Calibri"/>
      <family val="2"/>
      <charset val="238"/>
    </font>
    <font>
      <sz val="12"/>
      <color indexed="14"/>
      <name val="Calibri"/>
      <family val="2"/>
      <charset val="238"/>
    </font>
    <font>
      <sz val="10"/>
      <color indexed="12"/>
      <name val="Calibri"/>
      <family val="2"/>
      <charset val="238"/>
    </font>
    <font>
      <sz val="10"/>
      <color indexed="14"/>
      <name val="Calibri"/>
      <family val="2"/>
      <charset val="238"/>
    </font>
    <font>
      <u/>
      <sz val="7"/>
      <color indexed="12"/>
      <name val="Calibri"/>
      <family val="2"/>
      <charset val="238"/>
    </font>
    <font>
      <b/>
      <sz val="10"/>
      <color indexed="12"/>
      <name val="Calibri"/>
      <family val="2"/>
      <charset val="238"/>
    </font>
    <font>
      <sz val="9"/>
      <color indexed="10"/>
      <name val="Calibri"/>
      <family val="2"/>
      <charset val="238"/>
    </font>
    <font>
      <b/>
      <sz val="9"/>
      <color indexed="10"/>
      <name val="Calibri"/>
      <family val="2"/>
      <charset val="238"/>
    </font>
    <font>
      <b/>
      <sz val="9"/>
      <color indexed="14"/>
      <name val="Calibri"/>
      <family val="2"/>
      <charset val="238"/>
    </font>
    <font>
      <sz val="14"/>
      <name val="Calibri"/>
      <family val="2"/>
      <charset val="238"/>
    </font>
    <font>
      <sz val="10"/>
      <color indexed="42"/>
      <name val="Calibri"/>
      <family val="2"/>
      <charset val="238"/>
    </font>
    <font>
      <b/>
      <u/>
      <sz val="10"/>
      <name val="Calibri"/>
      <family val="2"/>
      <charset val="238"/>
    </font>
    <font>
      <sz val="8"/>
      <color indexed="12"/>
      <name val="Calibri"/>
      <family val="2"/>
      <charset val="238"/>
    </font>
    <font>
      <b/>
      <i/>
      <sz val="14"/>
      <name val="Calibri"/>
      <family val="2"/>
      <charset val="238"/>
    </font>
    <font>
      <u/>
      <sz val="12"/>
      <name val="Calibri"/>
      <family val="2"/>
      <charset val="238"/>
    </font>
    <font>
      <b/>
      <sz val="8"/>
      <color indexed="12"/>
      <name val="Calibri"/>
      <family val="2"/>
      <charset val="238"/>
    </font>
    <font>
      <b/>
      <sz val="8"/>
      <color indexed="10"/>
      <name val="Calibri"/>
      <family val="2"/>
      <charset val="238"/>
    </font>
    <font>
      <b/>
      <sz val="8"/>
      <color indexed="14"/>
      <name val="Calibri"/>
      <family val="2"/>
      <charset val="238"/>
    </font>
    <font>
      <sz val="10"/>
      <color indexed="20"/>
      <name val="Calibri"/>
      <family val="2"/>
      <charset val="238"/>
    </font>
    <font>
      <sz val="8"/>
      <color indexed="20"/>
      <name val="Calibri"/>
      <family val="2"/>
      <charset val="238"/>
    </font>
    <font>
      <u/>
      <sz val="7"/>
      <color indexed="20"/>
      <name val="Calibri"/>
      <family val="2"/>
      <charset val="238"/>
    </font>
    <font>
      <u/>
      <sz val="7"/>
      <name val="Calibri"/>
      <family val="2"/>
      <charset val="238"/>
    </font>
    <font>
      <b/>
      <sz val="10"/>
      <color indexed="23"/>
      <name val="Calibri"/>
      <family val="2"/>
      <charset val="238"/>
    </font>
    <font>
      <sz val="10"/>
      <color indexed="23"/>
      <name val="Calibri"/>
      <family val="2"/>
      <charset val="238"/>
    </font>
    <font>
      <i/>
      <sz val="10"/>
      <name val="Calibri"/>
      <family val="2"/>
      <charset val="238"/>
    </font>
    <font>
      <sz val="10"/>
      <color indexed="30"/>
      <name val="Calibri"/>
      <family val="2"/>
      <charset val="238"/>
    </font>
    <font>
      <b/>
      <sz val="10"/>
      <color indexed="62"/>
      <name val="Calibri"/>
      <family val="2"/>
      <charset val="238"/>
    </font>
    <font>
      <sz val="10"/>
      <name val="Calibri"/>
      <family val="2"/>
      <charset val="238"/>
    </font>
    <font>
      <b/>
      <sz val="10"/>
      <name val="Calibri"/>
      <family val="2"/>
      <charset val="238"/>
    </font>
    <font>
      <b/>
      <sz val="10"/>
      <color indexed="57"/>
      <name val="Calibri"/>
      <family val="2"/>
      <charset val="238"/>
    </font>
    <font>
      <b/>
      <i/>
      <sz val="10"/>
      <color indexed="57"/>
      <name val="Calibri"/>
      <family val="2"/>
      <charset val="238"/>
    </font>
    <font>
      <b/>
      <sz val="12"/>
      <name val="Calibri"/>
      <family val="2"/>
      <charset val="238"/>
    </font>
    <font>
      <sz val="12"/>
      <name val="Calibri"/>
      <family val="2"/>
      <charset val="238"/>
    </font>
    <font>
      <sz val="10"/>
      <color indexed="18"/>
      <name val="Calibri"/>
      <family val="2"/>
      <charset val="238"/>
    </font>
    <font>
      <b/>
      <u/>
      <sz val="12"/>
      <name val="Calibri"/>
      <family val="2"/>
      <charset val="238"/>
    </font>
    <font>
      <sz val="10"/>
      <color indexed="10"/>
      <name val="Calibri"/>
      <family val="2"/>
      <charset val="238"/>
    </font>
    <font>
      <sz val="10"/>
      <color indexed="62"/>
      <name val="Calibri"/>
      <family val="2"/>
      <charset val="238"/>
    </font>
    <font>
      <i/>
      <sz val="10"/>
      <color indexed="62"/>
      <name val="Calibri"/>
      <family val="2"/>
      <charset val="238"/>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2"/>
        <bgColor indexed="64"/>
      </patternFill>
    </fill>
    <fill>
      <patternFill patternType="solid">
        <fgColor indexed="9"/>
        <bgColor indexed="73"/>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8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 fillId="15" borderId="0" applyNumberFormat="0" applyBorder="0" applyAlignment="0" applyProtection="0"/>
    <xf numFmtId="0" fontId="17" fillId="16" borderId="1" applyNumberFormat="0" applyAlignment="0" applyProtection="0"/>
    <xf numFmtId="0" fontId="6" fillId="0" borderId="2" applyNumberFormat="0" applyFill="0" applyAlignment="0" applyProtection="0"/>
    <xf numFmtId="0" fontId="19" fillId="0" borderId="0" applyNumberFormat="0" applyFill="0" applyBorder="0" applyAlignment="0" applyProtection="0"/>
    <xf numFmtId="0" fontId="15"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 fillId="0" borderId="0" applyNumberFormat="0" applyFill="0" applyBorder="0" applyAlignment="0" applyProtection="0">
      <alignment vertical="top"/>
      <protection locked="0"/>
    </xf>
    <xf numFmtId="0" fontId="8" fillId="17" borderId="6" applyNumberFormat="0" applyAlignment="0" applyProtection="0"/>
    <xf numFmtId="0" fontId="16" fillId="7" borderId="1" applyNumberFormat="0" applyAlignment="0" applyProtection="0"/>
    <xf numFmtId="0" fontId="8" fillId="17" borderId="6" applyNumberFormat="0" applyAlignment="0" applyProtection="0"/>
    <xf numFmtId="0" fontId="14" fillId="0" borderId="7" applyNumberFormat="0" applyFill="0" applyAlignment="0" applyProtection="0"/>
    <xf numFmtId="164" fontId="1"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 fillId="4" borderId="8" applyNumberFormat="0" applyFont="0" applyAlignment="0" applyProtection="0"/>
    <xf numFmtId="0" fontId="18" fillId="16" borderId="9" applyNumberFormat="0" applyAlignment="0" applyProtection="0"/>
    <xf numFmtId="0" fontId="1" fillId="4" borderId="8" applyNumberFormat="0" applyFont="0" applyAlignment="0" applyProtection="0"/>
    <xf numFmtId="9" fontId="1" fillId="0" borderId="0" applyFont="0" applyFill="0" applyBorder="0" applyAlignment="0" applyProtection="0"/>
    <xf numFmtId="0" fontId="14" fillId="0" borderId="7" applyNumberFormat="0" applyFill="0" applyAlignment="0" applyProtection="0"/>
    <xf numFmtId="0" fontId="15" fillId="6"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6" fillId="0" borderId="2" applyNumberFormat="0" applyFill="0" applyAlignment="0" applyProtection="0"/>
    <xf numFmtId="0" fontId="16" fillId="7" borderId="1" applyNumberFormat="0" applyAlignment="0" applyProtection="0"/>
    <xf numFmtId="0" fontId="17" fillId="16" borderId="1" applyNumberFormat="0" applyAlignment="0" applyProtection="0"/>
    <xf numFmtId="0" fontId="18" fillId="16" borderId="9"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cellStyleXfs>
  <cellXfs count="351">
    <xf numFmtId="0" fontId="0" fillId="0" borderId="0" xfId="0"/>
    <xf numFmtId="0" fontId="21" fillId="0" borderId="0" xfId="0" applyFont="1"/>
    <xf numFmtId="0" fontId="23" fillId="0" borderId="0" xfId="0" applyFont="1"/>
    <xf numFmtId="0" fontId="25" fillId="0" borderId="0" xfId="0" applyFont="1"/>
    <xf numFmtId="0" fontId="27" fillId="0" borderId="0" xfId="0" applyFont="1"/>
    <xf numFmtId="0" fontId="29" fillId="0" borderId="0" xfId="0" applyFont="1"/>
    <xf numFmtId="0" fontId="23" fillId="0" borderId="0" xfId="0" applyFont="1" applyAlignment="1">
      <alignment wrapText="1"/>
    </xf>
    <xf numFmtId="0" fontId="21" fillId="0" borderId="0" xfId="0" applyFont="1" applyFill="1"/>
    <xf numFmtId="0" fontId="21" fillId="0" borderId="0" xfId="0" applyFont="1" applyAlignment="1">
      <alignment wrapText="1"/>
    </xf>
    <xf numFmtId="4" fontId="27" fillId="0" borderId="0" xfId="0" applyNumberFormat="1" applyFont="1"/>
    <xf numFmtId="4" fontId="21" fillId="0" borderId="0" xfId="0" applyNumberFormat="1" applyFont="1"/>
    <xf numFmtId="0" fontId="34" fillId="0" borderId="0" xfId="0" applyFont="1"/>
    <xf numFmtId="0" fontId="35" fillId="0" borderId="10" xfId="0" applyFont="1" applyBorder="1"/>
    <xf numFmtId="4" fontId="35" fillId="0" borderId="11" xfId="0" applyNumberFormat="1" applyFont="1" applyBorder="1"/>
    <xf numFmtId="0" fontId="35" fillId="0" borderId="12" xfId="0" applyFont="1" applyBorder="1"/>
    <xf numFmtId="4" fontId="35" fillId="0" borderId="13" xfId="0" applyNumberFormat="1" applyFont="1" applyBorder="1"/>
    <xf numFmtId="0" fontId="20" fillId="0" borderId="14" xfId="0" applyFont="1" applyBorder="1"/>
    <xf numFmtId="4" fontId="36" fillId="0" borderId="15" xfId="0" applyNumberFormat="1" applyFont="1" applyBorder="1"/>
    <xf numFmtId="0" fontId="20" fillId="18" borderId="14" xfId="0" applyFont="1" applyFill="1" applyBorder="1"/>
    <xf numFmtId="4" fontId="20" fillId="18" borderId="15" xfId="0" applyNumberFormat="1" applyFont="1" applyFill="1" applyBorder="1"/>
    <xf numFmtId="0" fontId="35" fillId="0" borderId="14" xfId="0" applyFont="1" applyBorder="1"/>
    <xf numFmtId="4" fontId="35" fillId="0" borderId="15" xfId="0" applyNumberFormat="1" applyFont="1" applyBorder="1"/>
    <xf numFmtId="4" fontId="35" fillId="0" borderId="16" xfId="0" applyNumberFormat="1" applyFont="1" applyBorder="1"/>
    <xf numFmtId="0" fontId="20" fillId="0" borderId="17" xfId="0" applyFont="1" applyBorder="1"/>
    <xf numFmtId="4" fontId="36" fillId="0" borderId="18" xfId="0" applyNumberFormat="1" applyFont="1" applyBorder="1"/>
    <xf numFmtId="0" fontId="27" fillId="18" borderId="19" xfId="0" applyFont="1" applyFill="1" applyBorder="1" applyAlignment="1">
      <alignment horizontal="center" vertical="center" wrapText="1"/>
    </xf>
    <xf numFmtId="0" fontId="33" fillId="0" borderId="0" xfId="0" applyFont="1"/>
    <xf numFmtId="0" fontId="37" fillId="0" borderId="0" xfId="0" applyFont="1"/>
    <xf numFmtId="0" fontId="38" fillId="0" borderId="0" xfId="0" applyFont="1"/>
    <xf numFmtId="0" fontId="39" fillId="0" borderId="0" xfId="0" applyFont="1"/>
    <xf numFmtId="0" fontId="23" fillId="0" borderId="0" xfId="0" applyFont="1" applyAlignment="1">
      <alignment horizontal="center"/>
    </xf>
    <xf numFmtId="0" fontId="40" fillId="0" borderId="0" xfId="52" applyFont="1" applyAlignment="1" applyProtection="1">
      <alignment horizontal="center"/>
    </xf>
    <xf numFmtId="0" fontId="41" fillId="18" borderId="10" xfId="0" applyFont="1" applyFill="1" applyBorder="1" applyAlignment="1">
      <alignment horizontal="center" vertical="center" wrapText="1"/>
    </xf>
    <xf numFmtId="0" fontId="41" fillId="18" borderId="19" xfId="0" applyFont="1" applyFill="1" applyBorder="1" applyAlignment="1">
      <alignment horizontal="center" vertical="center" wrapText="1"/>
    </xf>
    <xf numFmtId="0" fontId="31" fillId="18" borderId="14" xfId="0" applyFont="1" applyFill="1" applyBorder="1" applyAlignment="1">
      <alignment horizontal="center" vertical="center" wrapText="1"/>
    </xf>
    <xf numFmtId="0" fontId="30" fillId="18" borderId="20" xfId="0" applyFont="1" applyFill="1" applyBorder="1" applyAlignment="1">
      <alignment horizontal="center" vertical="center" wrapText="1"/>
    </xf>
    <xf numFmtId="4" fontId="42" fillId="0" borderId="20" xfId="0" applyNumberFormat="1" applyFont="1" applyBorder="1" applyAlignment="1">
      <alignment horizontal="center" vertical="center" wrapText="1"/>
    </xf>
    <xf numFmtId="4" fontId="26" fillId="0" borderId="20" xfId="0" applyNumberFormat="1" applyFont="1" applyBorder="1" applyAlignment="1">
      <alignment horizontal="center" vertical="center" wrapText="1"/>
    </xf>
    <xf numFmtId="4" fontId="26" fillId="0" borderId="21" xfId="0" applyNumberFormat="1" applyFont="1" applyBorder="1" applyAlignment="1">
      <alignment horizontal="center" vertical="center" wrapText="1"/>
    </xf>
    <xf numFmtId="4" fontId="26" fillId="0" borderId="15"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21" fillId="0" borderId="22" xfId="0" applyFont="1" applyBorder="1" applyAlignment="1">
      <alignment horizontal="center" vertical="center" wrapText="1"/>
    </xf>
    <xf numFmtId="4" fontId="43" fillId="0" borderId="22" xfId="0" applyNumberFormat="1" applyFont="1" applyBorder="1" applyAlignment="1">
      <alignment horizontal="center" vertical="center" wrapText="1"/>
    </xf>
    <xf numFmtId="4" fontId="44" fillId="0" borderId="22" xfId="0" applyNumberFormat="1" applyFont="1" applyBorder="1" applyAlignment="1">
      <alignment horizontal="center" vertical="center" wrapText="1"/>
    </xf>
    <xf numFmtId="4" fontId="44" fillId="0" borderId="18" xfId="0" applyNumberFormat="1" applyFont="1" applyBorder="1" applyAlignment="1">
      <alignment horizontal="center" vertical="center" wrapText="1"/>
    </xf>
    <xf numFmtId="0" fontId="28" fillId="0" borderId="0" xfId="0" applyFont="1" applyAlignment="1">
      <alignment horizontal="center"/>
    </xf>
    <xf numFmtId="4" fontId="24" fillId="0" borderId="20" xfId="0" applyNumberFormat="1" applyFont="1" applyFill="1" applyBorder="1" applyAlignment="1">
      <alignment horizontal="center" vertical="center" wrapText="1"/>
    </xf>
    <xf numFmtId="0" fontId="21" fillId="18" borderId="10" xfId="0" applyFont="1" applyFill="1" applyBorder="1" applyAlignment="1">
      <alignment horizontal="center" vertical="center" wrapText="1"/>
    </xf>
    <xf numFmtId="0" fontId="46" fillId="0" borderId="0" xfId="0" applyFont="1"/>
    <xf numFmtId="0" fontId="23"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3" xfId="0" applyFont="1" applyBorder="1" applyAlignment="1">
      <alignment horizontal="center" vertical="center" wrapText="1"/>
    </xf>
    <xf numFmtId="0" fontId="33" fillId="0" borderId="22" xfId="0" applyFont="1" applyBorder="1" applyAlignment="1">
      <alignment horizontal="center" vertical="center" wrapText="1"/>
    </xf>
    <xf numFmtId="4" fontId="33" fillId="0" borderId="18"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33" fillId="0" borderId="0" xfId="0" applyFont="1" applyBorder="1" applyAlignment="1">
      <alignment horizontal="center" vertical="center" wrapText="1"/>
    </xf>
    <xf numFmtId="4" fontId="33" fillId="0" borderId="0" xfId="0" applyNumberFormat="1" applyFont="1" applyBorder="1" applyAlignment="1">
      <alignment horizontal="center" vertical="center" wrapText="1"/>
    </xf>
    <xf numFmtId="0" fontId="47" fillId="0" borderId="0" xfId="0" applyFont="1"/>
    <xf numFmtId="0" fontId="27" fillId="18" borderId="20" xfId="0" applyFont="1" applyFill="1" applyBorder="1" applyAlignment="1">
      <alignment horizontal="center"/>
    </xf>
    <xf numFmtId="0" fontId="27" fillId="0" borderId="20" xfId="0" applyFont="1" applyBorder="1" applyAlignment="1">
      <alignment horizontal="center" wrapText="1"/>
    </xf>
    <xf numFmtId="0" fontId="27" fillId="18" borderId="20" xfId="0" applyFont="1" applyFill="1" applyBorder="1" applyAlignment="1">
      <alignment horizontal="center" wrapText="1"/>
    </xf>
    <xf numFmtId="0" fontId="27" fillId="18" borderId="20" xfId="0" applyFont="1" applyFill="1" applyBorder="1" applyAlignment="1">
      <alignment wrapText="1"/>
    </xf>
    <xf numFmtId="4" fontId="27" fillId="18" borderId="20" xfId="0" applyNumberFormat="1" applyFont="1" applyFill="1" applyBorder="1" applyAlignment="1">
      <alignment horizontal="right" wrapText="1"/>
    </xf>
    <xf numFmtId="0" fontId="27" fillId="0" borderId="20" xfId="0" applyFont="1" applyFill="1" applyBorder="1" applyAlignment="1">
      <alignment horizontal="center"/>
    </xf>
    <xf numFmtId="4" fontId="21" fillId="0" borderId="0" xfId="0" applyNumberFormat="1" applyFont="1" applyFill="1"/>
    <xf numFmtId="0" fontId="49" fillId="0" borderId="20" xfId="0" applyFont="1" applyBorder="1"/>
    <xf numFmtId="4" fontId="49" fillId="0" borderId="20" xfId="0" applyNumberFormat="1" applyFont="1" applyBorder="1"/>
    <xf numFmtId="0" fontId="21" fillId="18" borderId="22" xfId="0" applyFont="1" applyFill="1" applyBorder="1" applyAlignment="1">
      <alignment horizontal="center" vertical="center" wrapText="1"/>
    </xf>
    <xf numFmtId="4" fontId="27" fillId="18" borderId="22" xfId="0" applyNumberFormat="1" applyFont="1" applyFill="1" applyBorder="1" applyAlignment="1">
      <alignment horizontal="center" vertical="center" wrapText="1"/>
    </xf>
    <xf numFmtId="0" fontId="27" fillId="18" borderId="24" xfId="0" applyNumberFormat="1" applyFont="1" applyFill="1" applyBorder="1" applyAlignment="1">
      <alignment horizontal="center" vertical="center" wrapText="1"/>
    </xf>
    <xf numFmtId="0" fontId="27" fillId="18" borderId="25" xfId="0" applyNumberFormat="1" applyFont="1" applyFill="1" applyBorder="1" applyAlignment="1">
      <alignment horizontal="center" vertical="center" wrapText="1"/>
    </xf>
    <xf numFmtId="4" fontId="27" fillId="18" borderId="26" xfId="0" applyNumberFormat="1" applyFont="1" applyFill="1" applyBorder="1" applyAlignment="1">
      <alignment horizontal="center" vertical="center" wrapText="1"/>
    </xf>
    <xf numFmtId="4" fontId="42" fillId="0" borderId="20" xfId="0" applyNumberFormat="1" applyFont="1" applyFill="1" applyBorder="1" applyAlignment="1">
      <alignment horizontal="center" vertical="center" wrapText="1"/>
    </xf>
    <xf numFmtId="0" fontId="51" fillId="18" borderId="19" xfId="0" applyFont="1" applyFill="1" applyBorder="1" applyAlignment="1">
      <alignment horizontal="center" vertical="center" wrapText="1"/>
    </xf>
    <xf numFmtId="0" fontId="52" fillId="18" borderId="19" xfId="0" applyFont="1" applyFill="1" applyBorder="1" applyAlignment="1">
      <alignment horizontal="center" vertical="center" wrapText="1"/>
    </xf>
    <xf numFmtId="0" fontId="53" fillId="18" borderId="19"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2" fillId="0" borderId="0" xfId="0" applyFont="1" applyAlignment="1">
      <alignment horizontal="right"/>
    </xf>
    <xf numFmtId="0" fontId="27" fillId="18" borderId="20" xfId="0" applyFont="1" applyFill="1" applyBorder="1" applyAlignment="1">
      <alignment horizontal="center" vertical="center"/>
    </xf>
    <xf numFmtId="0" fontId="27" fillId="18" borderId="20" xfId="0" applyFont="1" applyFill="1" applyBorder="1" applyAlignment="1">
      <alignment horizontal="center" vertical="center" wrapText="1"/>
    </xf>
    <xf numFmtId="0" fontId="27" fillId="18" borderId="20" xfId="0" applyFont="1" applyFill="1" applyBorder="1" applyAlignment="1">
      <alignment horizontal="centerContinuous" vertical="center" wrapText="1"/>
    </xf>
    <xf numFmtId="4" fontId="27" fillId="18" borderId="20" xfId="0" applyNumberFormat="1" applyFont="1" applyFill="1" applyBorder="1" applyAlignment="1">
      <alignment horizontal="center" vertical="center"/>
    </xf>
    <xf numFmtId="0" fontId="21" fillId="0" borderId="20" xfId="0" applyFont="1" applyBorder="1" applyAlignment="1">
      <alignment horizontal="center" vertical="center" wrapText="1"/>
    </xf>
    <xf numFmtId="4" fontId="21" fillId="0" borderId="20" xfId="0" applyNumberFormat="1" applyFont="1" applyBorder="1" applyAlignment="1">
      <alignment horizontal="center" vertical="center" wrapText="1"/>
    </xf>
    <xf numFmtId="0" fontId="21" fillId="0" borderId="0" xfId="0" applyNumberFormat="1" applyFont="1" applyAlignment="1">
      <alignment horizontal="center" vertical="center"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4" fontId="21" fillId="0" borderId="0" xfId="0" applyNumberFormat="1" applyFont="1" applyAlignment="1">
      <alignment horizontal="center" vertical="center" wrapText="1"/>
    </xf>
    <xf numFmtId="0" fontId="21" fillId="16" borderId="20" xfId="0" applyNumberFormat="1" applyFont="1" applyFill="1" applyBorder="1" applyAlignment="1">
      <alignment horizontal="center" vertical="center" wrapText="1"/>
    </xf>
    <xf numFmtId="0" fontId="21" fillId="16" borderId="20" xfId="0" applyFont="1" applyFill="1" applyBorder="1" applyAlignment="1">
      <alignment horizontal="center" vertical="center" wrapText="1"/>
    </xf>
    <xf numFmtId="4" fontId="21" fillId="16" borderId="20" xfId="0" applyNumberFormat="1" applyFont="1" applyFill="1" applyBorder="1" applyAlignment="1">
      <alignment horizontal="center" vertical="center" wrapText="1"/>
    </xf>
    <xf numFmtId="4" fontId="21" fillId="16" borderId="0" xfId="0" applyNumberFormat="1" applyFont="1" applyFill="1" applyBorder="1" applyAlignment="1">
      <alignment horizontal="center" vertical="center" wrapText="1"/>
    </xf>
    <xf numFmtId="4" fontId="21" fillId="0" borderId="0" xfId="0" applyNumberFormat="1" applyFont="1" applyBorder="1" applyAlignment="1">
      <alignment horizontal="center" vertical="center" wrapText="1"/>
    </xf>
    <xf numFmtId="0" fontId="27" fillId="19" borderId="20" xfId="0" applyFont="1" applyFill="1" applyBorder="1" applyAlignment="1">
      <alignment horizontal="center" vertical="center" wrapText="1"/>
    </xf>
    <xf numFmtId="2" fontId="21" fillId="0" borderId="20" xfId="0" applyNumberFormat="1" applyFont="1" applyBorder="1" applyAlignment="1">
      <alignment horizontal="center" vertical="center" wrapText="1"/>
    </xf>
    <xf numFmtId="0" fontId="27" fillId="19" borderId="20" xfId="0" applyNumberFormat="1" applyFont="1" applyFill="1" applyBorder="1" applyAlignment="1">
      <alignment horizontal="center" vertical="center" wrapText="1"/>
    </xf>
    <xf numFmtId="164" fontId="21" fillId="19" borderId="20" xfId="57" applyFont="1" applyFill="1" applyBorder="1" applyAlignment="1">
      <alignment horizontal="center" vertical="center" wrapText="1"/>
    </xf>
    <xf numFmtId="4" fontId="21" fillId="19" borderId="20" xfId="0" applyNumberFormat="1" applyFont="1" applyFill="1" applyBorder="1" applyAlignment="1">
      <alignment horizontal="center" vertical="center" wrapText="1"/>
    </xf>
    <xf numFmtId="0" fontId="27" fillId="19" borderId="0" xfId="0" applyNumberFormat="1" applyFont="1" applyFill="1" applyBorder="1" applyAlignment="1">
      <alignment horizontal="center" vertical="center" wrapText="1"/>
    </xf>
    <xf numFmtId="164" fontId="21" fillId="19" borderId="0" xfId="57" applyFont="1" applyFill="1" applyBorder="1" applyAlignment="1">
      <alignment horizontal="center" vertical="center" wrapText="1"/>
    </xf>
    <xf numFmtId="4" fontId="21" fillId="19" borderId="0" xfId="0" applyNumberFormat="1" applyFont="1" applyFill="1" applyBorder="1" applyAlignment="1">
      <alignment horizontal="center" vertical="center" wrapText="1"/>
    </xf>
    <xf numFmtId="0" fontId="27" fillId="0" borderId="20" xfId="0" applyNumberFormat="1" applyFont="1" applyFill="1" applyBorder="1" applyAlignment="1">
      <alignment horizontal="center" vertical="center" wrapText="1"/>
    </xf>
    <xf numFmtId="0" fontId="21" fillId="0" borderId="20" xfId="0" applyFont="1" applyFill="1" applyBorder="1" applyAlignment="1">
      <alignment horizontal="center" vertical="center" wrapText="1"/>
    </xf>
    <xf numFmtId="4" fontId="21" fillId="0" borderId="20" xfId="0" applyNumberFormat="1" applyFont="1" applyFill="1" applyBorder="1" applyAlignment="1">
      <alignment horizontal="center" vertical="center" wrapText="1"/>
    </xf>
    <xf numFmtId="0" fontId="21" fillId="0" borderId="20" xfId="0" applyFont="1" applyFill="1" applyBorder="1" applyAlignment="1">
      <alignment horizontal="center"/>
    </xf>
    <xf numFmtId="4" fontId="21" fillId="0" borderId="20" xfId="0" applyNumberFormat="1" applyFont="1" applyFill="1" applyBorder="1" applyAlignment="1">
      <alignment horizontal="center" vertical="center"/>
    </xf>
    <xf numFmtId="0" fontId="27" fillId="0" borderId="20" xfId="0" applyFont="1" applyBorder="1" applyAlignment="1">
      <alignment horizontal="center" vertical="center" wrapText="1"/>
    </xf>
    <xf numFmtId="0" fontId="27" fillId="0" borderId="0" xfId="0" applyFont="1" applyBorder="1" applyAlignment="1">
      <alignment horizontal="center" vertical="center" wrapText="1"/>
    </xf>
    <xf numFmtId="4" fontId="21" fillId="0" borderId="0" xfId="0" applyNumberFormat="1" applyFont="1" applyFill="1" applyBorder="1" applyAlignment="1">
      <alignment horizontal="center" vertical="center" wrapText="1"/>
    </xf>
    <xf numFmtId="4" fontId="21" fillId="0" borderId="20" xfId="0" applyNumberFormat="1" applyFont="1" applyBorder="1" applyAlignment="1">
      <alignment horizontal="center" vertical="center"/>
    </xf>
    <xf numFmtId="0" fontId="21" fillId="16" borderId="0" xfId="0" applyNumberFormat="1" applyFont="1" applyFill="1" applyBorder="1" applyAlignment="1">
      <alignment horizontal="center" vertical="center" wrapText="1"/>
    </xf>
    <xf numFmtId="0" fontId="21" fillId="19" borderId="20" xfId="0" applyNumberFormat="1" applyFont="1" applyFill="1" applyBorder="1" applyAlignment="1">
      <alignment horizontal="center" vertical="center" wrapText="1"/>
    </xf>
    <xf numFmtId="0" fontId="21" fillId="19" borderId="20" xfId="0" applyFont="1" applyFill="1" applyBorder="1" applyAlignment="1">
      <alignment horizontal="center" vertical="center" wrapText="1"/>
    </xf>
    <xf numFmtId="0" fontId="21" fillId="0" borderId="0" xfId="0" applyNumberFormat="1" applyFont="1" applyBorder="1" applyAlignment="1">
      <alignment horizontal="center" vertical="center" wrapText="1"/>
    </xf>
    <xf numFmtId="4" fontId="27" fillId="0" borderId="0"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47" fillId="0" borderId="20" xfId="0" applyNumberFormat="1" applyFont="1" applyBorder="1" applyAlignment="1">
      <alignment horizontal="center" vertical="center" wrapText="1"/>
    </xf>
    <xf numFmtId="4" fontId="21" fillId="0" borderId="0" xfId="0" applyNumberFormat="1" applyFont="1" applyFill="1" applyAlignment="1">
      <alignment horizontal="center" vertical="center" wrapText="1"/>
    </xf>
    <xf numFmtId="0" fontId="21" fillId="18" borderId="20" xfId="0" applyFont="1" applyFill="1" applyBorder="1" applyAlignment="1">
      <alignment horizontal="center"/>
    </xf>
    <xf numFmtId="0" fontId="21" fillId="19" borderId="0" xfId="0" applyFont="1" applyFill="1" applyBorder="1" applyAlignment="1">
      <alignment horizontal="center" vertical="center" wrapText="1"/>
    </xf>
    <xf numFmtId="4" fontId="29" fillId="19" borderId="0" xfId="0" applyNumberFormat="1" applyFont="1" applyFill="1" applyBorder="1" applyAlignment="1">
      <alignment horizontal="center" vertical="center" wrapText="1"/>
    </xf>
    <xf numFmtId="4" fontId="48" fillId="0" borderId="20" xfId="0" applyNumberFormat="1" applyFont="1" applyFill="1" applyBorder="1" applyAlignment="1">
      <alignment horizontal="center" vertical="center" wrapText="1"/>
    </xf>
    <xf numFmtId="4" fontId="48" fillId="0" borderId="20" xfId="0" applyNumberFormat="1" applyFont="1" applyBorder="1" applyAlignment="1">
      <alignment horizontal="center" vertical="center" wrapText="1"/>
    </xf>
    <xf numFmtId="4" fontId="48" fillId="0" borderId="27" xfId="0" applyNumberFormat="1" applyFont="1" applyBorder="1" applyAlignment="1">
      <alignment horizontal="center" vertical="center" wrapText="1"/>
    </xf>
    <xf numFmtId="4" fontId="51" fillId="0" borderId="22" xfId="0" applyNumberFormat="1" applyFont="1" applyBorder="1" applyAlignment="1">
      <alignment horizontal="center" vertical="center" wrapText="1"/>
    </xf>
    <xf numFmtId="0" fontId="27" fillId="18" borderId="10" xfId="0" applyFont="1" applyFill="1" applyBorder="1" applyAlignment="1">
      <alignment horizontal="center"/>
    </xf>
    <xf numFmtId="0" fontId="27" fillId="18" borderId="19" xfId="0" applyFont="1" applyFill="1" applyBorder="1" applyAlignment="1">
      <alignment horizontal="center"/>
    </xf>
    <xf numFmtId="0" fontId="27" fillId="18" borderId="11" xfId="0" applyFont="1" applyFill="1" applyBorder="1" applyAlignment="1">
      <alignment horizontal="center"/>
    </xf>
    <xf numFmtId="0" fontId="54" fillId="0" borderId="0" xfId="0" applyFont="1"/>
    <xf numFmtId="0" fontId="55" fillId="0" borderId="0" xfId="0" applyFont="1" applyAlignment="1">
      <alignment wrapText="1"/>
    </xf>
    <xf numFmtId="0" fontId="56" fillId="0" borderId="0" xfId="52" applyFont="1" applyAlignment="1" applyProtection="1">
      <alignment horizontal="center"/>
    </xf>
    <xf numFmtId="0" fontId="55" fillId="0" borderId="0" xfId="0" applyFont="1" applyAlignment="1">
      <alignment horizontal="center"/>
    </xf>
    <xf numFmtId="0" fontId="57" fillId="0" borderId="0" xfId="52" applyFont="1" applyAlignment="1" applyProtection="1">
      <alignment horizontal="center"/>
    </xf>
    <xf numFmtId="0" fontId="21" fillId="0" borderId="20" xfId="0" applyFont="1" applyBorder="1" applyAlignment="1">
      <alignment wrapText="1"/>
    </xf>
    <xf numFmtId="4" fontId="21" fillId="0" borderId="20" xfId="0" applyNumberFormat="1" applyFont="1" applyBorder="1" applyAlignment="1">
      <alignment wrapText="1"/>
    </xf>
    <xf numFmtId="2" fontId="27" fillId="18" borderId="20" xfId="0" applyNumberFormat="1" applyFont="1" applyFill="1" applyBorder="1" applyAlignment="1">
      <alignment wrapText="1"/>
    </xf>
    <xf numFmtId="0" fontId="29" fillId="0" borderId="0" xfId="0" applyFont="1" applyAlignment="1">
      <alignment wrapText="1"/>
    </xf>
    <xf numFmtId="0" fontId="27" fillId="0" borderId="0" xfId="0" applyFont="1" applyFill="1" applyBorder="1" applyAlignment="1">
      <alignment horizontal="center" wrapText="1"/>
    </xf>
    <xf numFmtId="0" fontId="27" fillId="0" borderId="0" xfId="0" applyFont="1" applyFill="1" applyBorder="1" applyAlignment="1">
      <alignment wrapText="1"/>
    </xf>
    <xf numFmtId="0" fontId="21" fillId="0" borderId="0" xfId="0" applyFont="1" applyBorder="1" applyAlignment="1">
      <alignment wrapText="1"/>
    </xf>
    <xf numFmtId="2" fontId="32" fillId="0" borderId="0" xfId="0" applyNumberFormat="1" applyFont="1" applyBorder="1" applyAlignment="1">
      <alignment wrapText="1"/>
    </xf>
    <xf numFmtId="2" fontId="27" fillId="0" borderId="0" xfId="0" applyNumberFormat="1" applyFont="1" applyBorder="1" applyAlignment="1">
      <alignment wrapText="1"/>
    </xf>
    <xf numFmtId="2" fontId="21" fillId="0" borderId="0" xfId="0" applyNumberFormat="1" applyFont="1" applyBorder="1" applyAlignment="1">
      <alignment wrapText="1"/>
    </xf>
    <xf numFmtId="0" fontId="33" fillId="0" borderId="0" xfId="0" applyFont="1" applyAlignment="1"/>
    <xf numFmtId="0" fontId="59" fillId="0" borderId="0" xfId="0" applyFont="1"/>
    <xf numFmtId="0" fontId="59" fillId="0" borderId="0" xfId="0" applyFont="1" applyBorder="1" applyAlignment="1">
      <alignment horizontal="center" vertical="center" wrapText="1"/>
    </xf>
    <xf numFmtId="4" fontId="59" fillId="0" borderId="0" xfId="0" applyNumberFormat="1" applyFont="1" applyBorder="1" applyAlignment="1">
      <alignment horizontal="center" vertical="center" wrapText="1"/>
    </xf>
    <xf numFmtId="0" fontId="59" fillId="0" borderId="0" xfId="0" applyFont="1" applyAlignment="1">
      <alignment horizontal="center" vertical="center" wrapText="1"/>
    </xf>
    <xf numFmtId="4" fontId="59" fillId="0" borderId="0" xfId="0" applyNumberFormat="1" applyFont="1" applyAlignment="1">
      <alignment horizontal="center" vertical="center" wrapText="1"/>
    </xf>
    <xf numFmtId="0" fontId="58" fillId="0" borderId="0" xfId="0" applyFont="1" applyBorder="1" applyAlignment="1">
      <alignment horizontal="center" vertical="center" wrapText="1"/>
    </xf>
    <xf numFmtId="4" fontId="59" fillId="0" borderId="0" xfId="0" applyNumberFormat="1" applyFont="1" applyFill="1" applyBorder="1" applyAlignment="1">
      <alignment horizontal="center" vertical="center" wrapText="1"/>
    </xf>
    <xf numFmtId="4" fontId="21" fillId="19" borderId="0" xfId="0" applyNumberFormat="1" applyFont="1" applyFill="1" applyBorder="1"/>
    <xf numFmtId="4" fontId="21" fillId="0" borderId="0" xfId="0" applyNumberFormat="1" applyFont="1" applyFill="1" applyBorder="1"/>
    <xf numFmtId="0" fontId="20" fillId="0" borderId="0" xfId="0" applyFont="1"/>
    <xf numFmtId="0" fontId="27" fillId="0" borderId="0" xfId="0" applyFont="1" applyAlignment="1">
      <alignment wrapText="1"/>
    </xf>
    <xf numFmtId="0" fontId="60" fillId="0" borderId="0" xfId="0" applyFont="1" applyBorder="1" applyAlignment="1">
      <alignment horizontal="right" wrapText="1"/>
    </xf>
    <xf numFmtId="0" fontId="21" fillId="18" borderId="20" xfId="0" applyFont="1" applyFill="1" applyBorder="1" applyAlignment="1">
      <alignment horizontal="right" wrapText="1"/>
    </xf>
    <xf numFmtId="0" fontId="21" fillId="0" borderId="20" xfId="0" applyFont="1" applyBorder="1" applyAlignment="1">
      <alignment horizontal="center" wrapText="1"/>
    </xf>
    <xf numFmtId="0" fontId="21" fillId="0" borderId="20" xfId="0" applyFont="1" applyBorder="1" applyAlignment="1">
      <alignment horizontal="right" wrapText="1"/>
    </xf>
    <xf numFmtId="2" fontId="21" fillId="0" borderId="20" xfId="0" applyNumberFormat="1" applyFont="1" applyBorder="1" applyAlignment="1">
      <alignment wrapText="1"/>
    </xf>
    <xf numFmtId="2" fontId="38" fillId="0" borderId="0" xfId="0" applyNumberFormat="1" applyFont="1" applyBorder="1" applyAlignment="1">
      <alignment wrapText="1"/>
    </xf>
    <xf numFmtId="2" fontId="62" fillId="0" borderId="0" xfId="0" applyNumberFormat="1" applyFont="1" applyBorder="1" applyAlignment="1">
      <alignment wrapText="1"/>
    </xf>
    <xf numFmtId="49" fontId="21" fillId="0" borderId="20" xfId="0" applyNumberFormat="1" applyFont="1" applyBorder="1" applyAlignment="1">
      <alignment wrapText="1"/>
    </xf>
    <xf numFmtId="0" fontId="21" fillId="0" borderId="20" xfId="0" applyFont="1" applyFill="1" applyBorder="1" applyAlignment="1">
      <alignment horizontal="center" wrapText="1"/>
    </xf>
    <xf numFmtId="0" fontId="21" fillId="0" borderId="20" xfId="0" applyFont="1" applyFill="1" applyBorder="1" applyAlignment="1">
      <alignment wrapText="1"/>
    </xf>
    <xf numFmtId="49" fontId="21" fillId="0" borderId="20" xfId="0" applyNumberFormat="1" applyFont="1" applyBorder="1" applyAlignment="1">
      <alignment wrapText="1" shrinkToFit="1"/>
    </xf>
    <xf numFmtId="0" fontId="60" fillId="0" borderId="20" xfId="0" applyFont="1" applyBorder="1" applyAlignment="1">
      <alignment horizontal="right" wrapText="1"/>
    </xf>
    <xf numFmtId="4" fontId="21" fillId="0" borderId="20" xfId="0" applyNumberFormat="1" applyFont="1" applyBorder="1" applyAlignment="1">
      <alignment horizontal="right" wrapText="1"/>
    </xf>
    <xf numFmtId="0" fontId="25" fillId="0" borderId="0" xfId="0" applyFont="1" applyAlignment="1">
      <alignment wrapText="1"/>
    </xf>
    <xf numFmtId="0" fontId="27" fillId="0" borderId="20" xfId="0" applyFont="1" applyFill="1" applyBorder="1" applyAlignment="1">
      <alignment horizontal="center" vertical="center" wrapText="1"/>
    </xf>
    <xf numFmtId="0" fontId="45" fillId="0" borderId="0" xfId="0" applyFont="1" applyAlignment="1"/>
    <xf numFmtId="0" fontId="27" fillId="0" borderId="20" xfId="0" applyNumberFormat="1" applyFont="1" applyBorder="1" applyAlignment="1">
      <alignment horizontal="center" vertical="center" wrapText="1"/>
    </xf>
    <xf numFmtId="0" fontId="21" fillId="0" borderId="0" xfId="0" applyFont="1" applyAlignment="1"/>
    <xf numFmtId="4" fontId="21" fillId="0" borderId="20" xfId="0" applyNumberFormat="1" applyFont="1" applyFill="1" applyBorder="1" applyAlignment="1">
      <alignment vertical="center" wrapText="1"/>
    </xf>
    <xf numFmtId="4" fontId="27" fillId="0" borderId="0" xfId="0" applyNumberFormat="1" applyFont="1" applyFill="1" applyBorder="1" applyAlignment="1">
      <alignment wrapText="1"/>
    </xf>
    <xf numFmtId="0" fontId="21" fillId="0" borderId="0" xfId="0" applyFont="1" applyFill="1" applyBorder="1" applyAlignment="1">
      <alignment wrapText="1"/>
    </xf>
    <xf numFmtId="4" fontId="21" fillId="0" borderId="0" xfId="0" applyNumberFormat="1" applyFont="1" applyBorder="1" applyAlignment="1">
      <alignment horizontal="left" vertical="center" wrapText="1"/>
    </xf>
    <xf numFmtId="4" fontId="21" fillId="0" borderId="0" xfId="0" applyNumberFormat="1" applyFont="1" applyBorder="1" applyAlignment="1">
      <alignment horizontal="right" vertical="center" wrapText="1"/>
    </xf>
    <xf numFmtId="4" fontId="21" fillId="0" borderId="0" xfId="0" applyNumberFormat="1" applyFont="1" applyBorder="1" applyAlignment="1">
      <alignment wrapText="1"/>
    </xf>
    <xf numFmtId="0" fontId="21" fillId="0" borderId="0" xfId="0" applyNumberFormat="1" applyFont="1" applyBorder="1" applyAlignment="1">
      <alignment horizontal="center" wrapText="1"/>
    </xf>
    <xf numFmtId="0" fontId="21" fillId="0" borderId="0" xfId="0" applyFont="1" applyBorder="1" applyAlignment="1">
      <alignment horizontal="left" vertical="center" wrapText="1"/>
    </xf>
    <xf numFmtId="4" fontId="27" fillId="0" borderId="0" xfId="0" applyNumberFormat="1" applyFont="1" applyFill="1" applyBorder="1" applyAlignment="1">
      <alignment horizontal="right" vertical="center" wrapText="1"/>
    </xf>
    <xf numFmtId="0" fontId="27"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left" vertical="center" wrapText="1"/>
    </xf>
    <xf numFmtId="4" fontId="21" fillId="0" borderId="0" xfId="0" applyNumberFormat="1" applyFont="1" applyFill="1" applyBorder="1" applyAlignment="1">
      <alignment horizontal="right" vertical="center" wrapText="1"/>
    </xf>
    <xf numFmtId="4" fontId="27" fillId="0" borderId="0" xfId="0" applyNumberFormat="1" applyFont="1" applyFill="1" applyBorder="1" applyAlignment="1">
      <alignment horizontal="center" vertical="center" wrapText="1"/>
    </xf>
    <xf numFmtId="0" fontId="45" fillId="0" borderId="0" xfId="0" applyFont="1"/>
    <xf numFmtId="0" fontId="64" fillId="0" borderId="0" xfId="0" applyFont="1"/>
    <xf numFmtId="0" fontId="63" fillId="0" borderId="0" xfId="0" applyFont="1"/>
    <xf numFmtId="4" fontId="63" fillId="0" borderId="0" xfId="0" applyNumberFormat="1" applyFont="1"/>
    <xf numFmtId="0" fontId="63" fillId="0" borderId="0" xfId="0" applyFont="1" applyBorder="1"/>
    <xf numFmtId="0" fontId="64" fillId="20" borderId="20" xfId="0" applyFont="1" applyFill="1" applyBorder="1" applyAlignment="1">
      <alignment horizontal="center" wrapText="1"/>
    </xf>
    <xf numFmtId="4" fontId="64" fillId="20" borderId="20" xfId="0" applyNumberFormat="1" applyFont="1" applyFill="1" applyBorder="1" applyAlignment="1">
      <alignment horizontal="center" wrapText="1"/>
    </xf>
    <xf numFmtId="0" fontId="64" fillId="21" borderId="12" xfId="0" applyFont="1" applyFill="1" applyBorder="1" applyAlignment="1">
      <alignment horizontal="center" vertical="center" wrapText="1"/>
    </xf>
    <xf numFmtId="0" fontId="64" fillId="21" borderId="27" xfId="0" applyFont="1" applyFill="1" applyBorder="1" applyAlignment="1">
      <alignment horizontal="center" vertical="center" wrapText="1"/>
    </xf>
    <xf numFmtId="4" fontId="64" fillId="21" borderId="27" xfId="0" applyNumberFormat="1" applyFont="1" applyFill="1" applyBorder="1" applyAlignment="1">
      <alignment horizontal="center" vertical="center" wrapText="1"/>
    </xf>
    <xf numFmtId="0" fontId="64" fillId="22" borderId="12" xfId="0" applyFont="1" applyFill="1" applyBorder="1" applyAlignment="1">
      <alignment horizontal="center" vertical="center" wrapText="1"/>
    </xf>
    <xf numFmtId="4" fontId="63" fillId="22" borderId="27" xfId="0" applyNumberFormat="1" applyFont="1" applyFill="1" applyBorder="1" applyAlignment="1">
      <alignment horizontal="center" vertical="center" wrapText="1"/>
    </xf>
    <xf numFmtId="0" fontId="64" fillId="21" borderId="14" xfId="0" applyFont="1" applyFill="1" applyBorder="1" applyAlignment="1">
      <alignment horizontal="center" vertical="center" wrapText="1"/>
    </xf>
    <xf numFmtId="0" fontId="64" fillId="21" borderId="20" xfId="0" applyFont="1" applyFill="1" applyBorder="1" applyAlignment="1">
      <alignment horizontal="center" vertical="center" wrapText="1"/>
    </xf>
    <xf numFmtId="0" fontId="63" fillId="21" borderId="20" xfId="0" applyFont="1" applyFill="1" applyBorder="1" applyAlignment="1">
      <alignment horizontal="center" vertical="center" wrapText="1"/>
    </xf>
    <xf numFmtId="4" fontId="63" fillId="21" borderId="20" xfId="0" applyNumberFormat="1" applyFont="1" applyFill="1" applyBorder="1" applyAlignment="1">
      <alignment horizontal="center" vertical="center" wrapText="1"/>
    </xf>
    <xf numFmtId="0" fontId="63" fillId="22" borderId="14" xfId="0" applyFont="1" applyFill="1" applyBorder="1" applyAlignment="1">
      <alignment horizontal="center" vertical="center" wrapText="1"/>
    </xf>
    <xf numFmtId="4" fontId="63" fillId="22" borderId="20" xfId="0" applyNumberFormat="1" applyFont="1" applyFill="1" applyBorder="1" applyAlignment="1">
      <alignment horizontal="center" vertical="center" wrapText="1"/>
    </xf>
    <xf numFmtId="0" fontId="63" fillId="22" borderId="20" xfId="0" applyFont="1" applyFill="1" applyBorder="1" applyAlignment="1">
      <alignment horizontal="center" vertical="center" wrapText="1"/>
    </xf>
    <xf numFmtId="4" fontId="63" fillId="0" borderId="20" xfId="0" applyNumberFormat="1"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20" xfId="0" applyFont="1" applyBorder="1"/>
    <xf numFmtId="0" fontId="64" fillId="22" borderId="14" xfId="0" applyFont="1" applyFill="1" applyBorder="1" applyAlignment="1">
      <alignment horizontal="center" vertical="center" wrapText="1"/>
    </xf>
    <xf numFmtId="0" fontId="64" fillId="22" borderId="23" xfId="0" applyFont="1" applyFill="1" applyBorder="1" applyAlignment="1">
      <alignment horizontal="center" vertical="center" wrapText="1"/>
    </xf>
    <xf numFmtId="4" fontId="63" fillId="22" borderId="28" xfId="0" applyNumberFormat="1" applyFont="1" applyFill="1" applyBorder="1" applyAlignment="1">
      <alignment horizontal="center" vertical="center" wrapText="1"/>
    </xf>
    <xf numFmtId="0" fontId="64" fillId="21" borderId="23" xfId="0" applyFont="1" applyFill="1" applyBorder="1" applyAlignment="1">
      <alignment horizontal="center" vertical="center" wrapText="1"/>
    </xf>
    <xf numFmtId="4" fontId="63" fillId="21" borderId="28" xfId="0" applyNumberFormat="1" applyFont="1" applyFill="1" applyBorder="1" applyAlignment="1">
      <alignment horizontal="center" vertical="center" wrapText="1"/>
    </xf>
    <xf numFmtId="0" fontId="63" fillId="22" borderId="21" xfId="0" applyFont="1" applyFill="1" applyBorder="1" applyAlignment="1">
      <alignment horizontal="center" vertical="center" wrapText="1"/>
    </xf>
    <xf numFmtId="0" fontId="64" fillId="22" borderId="20" xfId="0" applyFont="1" applyFill="1" applyBorder="1" applyAlignment="1">
      <alignment horizontal="center" vertical="center" wrapText="1"/>
    </xf>
    <xf numFmtId="0" fontId="63" fillId="0" borderId="20" xfId="0" applyFont="1" applyBorder="1" applyAlignment="1">
      <alignment horizontal="center" wrapText="1"/>
    </xf>
    <xf numFmtId="4" fontId="63" fillId="0" borderId="0" xfId="0" applyNumberFormat="1" applyFont="1" applyBorder="1" applyAlignment="1">
      <alignment horizontal="center"/>
    </xf>
    <xf numFmtId="0" fontId="63" fillId="0" borderId="0" xfId="0" applyFont="1" applyBorder="1" applyAlignment="1">
      <alignment horizontal="center"/>
    </xf>
    <xf numFmtId="0" fontId="63" fillId="0" borderId="0" xfId="0" applyFont="1" applyBorder="1" applyAlignment="1">
      <alignment horizontal="center" wrapText="1"/>
    </xf>
    <xf numFmtId="0" fontId="64" fillId="20" borderId="20" xfId="0" applyFont="1" applyFill="1" applyBorder="1" applyAlignment="1">
      <alignment horizontal="center" vertical="center" wrapText="1"/>
    </xf>
    <xf numFmtId="4" fontId="64" fillId="20" borderId="20" xfId="0" applyNumberFormat="1" applyFont="1" applyFill="1" applyBorder="1" applyAlignment="1">
      <alignment horizontal="center" vertical="center" wrapText="1"/>
    </xf>
    <xf numFmtId="0" fontId="63" fillId="0" borderId="20" xfId="0" applyFont="1" applyBorder="1" applyAlignment="1">
      <alignment horizontal="center" vertical="center" wrapText="1"/>
    </xf>
    <xf numFmtId="4" fontId="63" fillId="0" borderId="20" xfId="0" applyNumberFormat="1" applyFont="1" applyBorder="1" applyAlignment="1">
      <alignment horizontal="center" vertical="center" wrapText="1"/>
    </xf>
    <xf numFmtId="0" fontId="67" fillId="0" borderId="0" xfId="0" applyFont="1"/>
    <xf numFmtId="0" fontId="68" fillId="0" borderId="0" xfId="0" applyFont="1"/>
    <xf numFmtId="4" fontId="68" fillId="0" borderId="0" xfId="0" applyNumberFormat="1" applyFont="1"/>
    <xf numFmtId="0" fontId="68" fillId="0" borderId="0" xfId="0" applyFont="1" applyBorder="1"/>
    <xf numFmtId="4" fontId="67" fillId="0" borderId="0" xfId="0" applyNumberFormat="1" applyFont="1"/>
    <xf numFmtId="0" fontId="63" fillId="0" borderId="0" xfId="0" applyFont="1" applyAlignment="1">
      <alignment vertical="center"/>
    </xf>
    <xf numFmtId="0" fontId="64" fillId="21" borderId="28" xfId="0" applyFont="1" applyFill="1" applyBorder="1" applyAlignment="1">
      <alignment horizontal="center" vertical="center" wrapText="1"/>
    </xf>
    <xf numFmtId="0" fontId="64" fillId="21" borderId="29" xfId="0" applyFont="1" applyFill="1" applyBorder="1" applyAlignment="1">
      <alignment horizontal="center" vertical="center" wrapText="1"/>
    </xf>
    <xf numFmtId="0" fontId="63" fillId="22" borderId="29" xfId="0" applyFont="1" applyFill="1" applyBorder="1" applyAlignment="1">
      <alignment horizontal="center" vertical="center" wrapText="1"/>
    </xf>
    <xf numFmtId="0" fontId="67" fillId="0" borderId="0" xfId="0" applyFont="1" applyBorder="1"/>
    <xf numFmtId="0" fontId="63" fillId="21" borderId="21" xfId="0" applyFont="1" applyFill="1" applyBorder="1" applyAlignment="1">
      <alignment horizontal="center" vertical="center" wrapText="1"/>
    </xf>
    <xf numFmtId="0" fontId="64" fillId="20" borderId="21"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22" borderId="30" xfId="0" applyFont="1" applyFill="1" applyBorder="1" applyAlignment="1">
      <alignment horizontal="center" vertical="center" wrapText="1"/>
    </xf>
    <xf numFmtId="0" fontId="63" fillId="21" borderId="30" xfId="0" applyFont="1" applyFill="1" applyBorder="1" applyAlignment="1">
      <alignment horizontal="center" vertical="center" wrapText="1"/>
    </xf>
    <xf numFmtId="0" fontId="64" fillId="22" borderId="27" xfId="0" applyFont="1" applyFill="1" applyBorder="1" applyAlignment="1">
      <alignment horizontal="center" vertical="center" wrapText="1"/>
    </xf>
    <xf numFmtId="0" fontId="63" fillId="0" borderId="20" xfId="0" applyFont="1" applyFill="1" applyBorder="1" applyAlignment="1">
      <alignment horizontal="center" vertical="center" wrapText="1"/>
    </xf>
    <xf numFmtId="4" fontId="21" fillId="0" borderId="20" xfId="0" applyNumberFormat="1" applyFont="1" applyFill="1" applyBorder="1" applyAlignment="1">
      <alignment horizontal="right" wrapText="1"/>
    </xf>
    <xf numFmtId="0" fontId="21" fillId="23" borderId="20" xfId="0" applyFont="1" applyFill="1" applyBorder="1" applyAlignment="1">
      <alignment horizontal="center" wrapText="1"/>
    </xf>
    <xf numFmtId="0" fontId="27" fillId="23" borderId="20" xfId="0" applyFont="1" applyFill="1" applyBorder="1" applyAlignment="1">
      <alignment wrapText="1"/>
    </xf>
    <xf numFmtId="4" fontId="27" fillId="23" borderId="20" xfId="0" applyNumberFormat="1" applyFont="1" applyFill="1" applyBorder="1" applyAlignment="1">
      <alignment wrapText="1"/>
    </xf>
    <xf numFmtId="0" fontId="21" fillId="23" borderId="20" xfId="0" applyFont="1" applyFill="1" applyBorder="1" applyAlignment="1">
      <alignment wrapText="1"/>
    </xf>
    <xf numFmtId="0" fontId="27" fillId="23" borderId="20" xfId="0" applyFont="1" applyFill="1" applyBorder="1" applyAlignment="1">
      <alignment horizontal="center" wrapText="1"/>
    </xf>
    <xf numFmtId="4" fontId="27" fillId="23" borderId="20" xfId="0" applyNumberFormat="1" applyFont="1" applyFill="1" applyBorder="1" applyAlignment="1">
      <alignment horizontal="right" wrapText="1"/>
    </xf>
    <xf numFmtId="2" fontId="27" fillId="23" borderId="20" xfId="0" applyNumberFormat="1" applyFont="1" applyFill="1" applyBorder="1" applyAlignment="1">
      <alignment wrapText="1"/>
    </xf>
    <xf numFmtId="2" fontId="21" fillId="16" borderId="20" xfId="0" applyNumberFormat="1" applyFont="1" applyFill="1" applyBorder="1" applyAlignment="1">
      <alignment horizontal="center" vertical="center" wrapText="1"/>
    </xf>
    <xf numFmtId="2" fontId="21" fillId="0" borderId="20" xfId="0" applyNumberFormat="1" applyFont="1" applyFill="1" applyBorder="1" applyAlignment="1">
      <alignment vertical="center" wrapText="1"/>
    </xf>
    <xf numFmtId="4" fontId="27" fillId="0" borderId="0" xfId="0" applyNumberFormat="1" applyFont="1" applyFill="1"/>
    <xf numFmtId="0" fontId="27" fillId="0" borderId="0" xfId="0" applyFont="1" applyFill="1"/>
    <xf numFmtId="4" fontId="27" fillId="0" borderId="20" xfId="0" applyNumberFormat="1" applyFont="1" applyFill="1" applyBorder="1" applyAlignment="1">
      <alignment horizontal="center" vertical="center"/>
    </xf>
    <xf numFmtId="0" fontId="21" fillId="0" borderId="20" xfId="0" applyFont="1" applyBorder="1"/>
    <xf numFmtId="0" fontId="70" fillId="0" borderId="0" xfId="0" applyFont="1"/>
    <xf numFmtId="0" fontId="21" fillId="0" borderId="0" xfId="0" applyFont="1" applyBorder="1"/>
    <xf numFmtId="0" fontId="71" fillId="0" borderId="0" xfId="0" applyFont="1"/>
    <xf numFmtId="4" fontId="21" fillId="0" borderId="0" xfId="0" applyNumberFormat="1" applyFont="1" applyAlignment="1">
      <alignment horizontal="center" vertical="center"/>
    </xf>
    <xf numFmtId="49" fontId="21" fillId="0" borderId="20" xfId="0" applyNumberFormat="1" applyFont="1" applyBorder="1" applyAlignment="1">
      <alignment vertical="center" wrapText="1"/>
    </xf>
    <xf numFmtId="0" fontId="21" fillId="18" borderId="20" xfId="0" applyFont="1" applyFill="1" applyBorder="1" applyAlignment="1">
      <alignment horizontal="center" vertical="center" wrapText="1"/>
    </xf>
    <xf numFmtId="0" fontId="21" fillId="18" borderId="20" xfId="0" applyFont="1" applyFill="1" applyBorder="1" applyAlignment="1">
      <alignment horizontal="right" vertical="center" wrapText="1"/>
    </xf>
    <xf numFmtId="1" fontId="21" fillId="0" borderId="0" xfId="0" applyNumberFormat="1" applyFont="1" applyFill="1" applyBorder="1" applyAlignment="1">
      <alignment vertical="center" wrapText="1"/>
    </xf>
    <xf numFmtId="0" fontId="21" fillId="0" borderId="0" xfId="0" applyFont="1" applyBorder="1" applyAlignment="1">
      <alignment vertical="center" wrapText="1"/>
    </xf>
    <xf numFmtId="0" fontId="21" fillId="0" borderId="0" xfId="0" applyFont="1" applyAlignment="1">
      <alignment vertical="center" wrapText="1"/>
    </xf>
    <xf numFmtId="2" fontId="27" fillId="0" borderId="0" xfId="0" applyNumberFormat="1" applyFont="1" applyFill="1" applyBorder="1" applyAlignment="1">
      <alignment wrapText="1"/>
    </xf>
    <xf numFmtId="0" fontId="29" fillId="0" borderId="0" xfId="0" applyFont="1" applyFill="1" applyAlignment="1">
      <alignment wrapText="1"/>
    </xf>
    <xf numFmtId="0" fontId="21" fillId="0" borderId="20" xfId="0" applyNumberFormat="1" applyFont="1" applyFill="1" applyBorder="1" applyAlignment="1">
      <alignment horizontal="center" vertical="center" wrapText="1"/>
    </xf>
    <xf numFmtId="4" fontId="21" fillId="0" borderId="15" xfId="0" applyNumberFormat="1" applyFont="1" applyBorder="1" applyAlignment="1">
      <alignment horizontal="center" vertical="center" wrapText="1"/>
    </xf>
    <xf numFmtId="0" fontId="21" fillId="0" borderId="28" xfId="0" applyFont="1" applyBorder="1" applyAlignment="1">
      <alignment horizontal="center" vertical="center" wrapText="1"/>
    </xf>
    <xf numFmtId="4" fontId="21" fillId="0" borderId="16" xfId="0" applyNumberFormat="1" applyFont="1" applyBorder="1" applyAlignment="1">
      <alignment horizontal="center" vertical="center" wrapText="1"/>
    </xf>
    <xf numFmtId="0" fontId="21" fillId="0" borderId="0" xfId="0" applyFont="1" applyAlignment="1">
      <alignment horizontal="left"/>
    </xf>
    <xf numFmtId="0" fontId="21" fillId="0" borderId="0" xfId="0" applyFont="1" applyAlignment="1">
      <alignment horizontal="right"/>
    </xf>
    <xf numFmtId="0" fontId="60" fillId="0" borderId="0" xfId="0" applyFont="1"/>
    <xf numFmtId="0" fontId="67" fillId="0" borderId="0" xfId="0" applyFont="1" applyAlignment="1">
      <alignment horizontal="center"/>
    </xf>
    <xf numFmtId="0" fontId="68" fillId="0" borderId="0" xfId="0" applyFont="1" applyAlignment="1">
      <alignment horizontal="center"/>
    </xf>
    <xf numFmtId="0" fontId="63" fillId="0" borderId="0" xfId="0" applyFont="1" applyAlignment="1">
      <alignment horizontal="center"/>
    </xf>
    <xf numFmtId="0" fontId="64" fillId="24" borderId="20" xfId="0" applyFont="1" applyFill="1" applyBorder="1" applyAlignment="1">
      <alignment horizontal="center" vertical="center" wrapText="1"/>
    </xf>
    <xf numFmtId="0" fontId="64" fillId="22" borderId="28" xfId="0" applyFont="1" applyFill="1" applyBorder="1" applyAlignment="1">
      <alignment horizontal="center" vertical="center" wrapText="1"/>
    </xf>
    <xf numFmtId="0" fontId="64" fillId="0" borderId="20" xfId="0" applyFont="1" applyBorder="1" applyAlignment="1">
      <alignment horizontal="center" vertical="center" wrapText="1"/>
    </xf>
    <xf numFmtId="0" fontId="63" fillId="22" borderId="27" xfId="0" applyFont="1" applyFill="1" applyBorder="1" applyAlignment="1">
      <alignment horizontal="center" vertical="center" wrapText="1"/>
    </xf>
    <xf numFmtId="0" fontId="67" fillId="0" borderId="0" xfId="0" applyFont="1" applyAlignment="1"/>
    <xf numFmtId="0" fontId="68" fillId="0" borderId="0" xfId="0" applyFont="1" applyAlignment="1"/>
    <xf numFmtId="0" fontId="63" fillId="0" borderId="0" xfId="0" applyFont="1" applyAlignment="1"/>
    <xf numFmtId="0" fontId="63" fillId="21" borderId="20" xfId="0" applyFont="1" applyFill="1" applyBorder="1" applyAlignment="1">
      <alignment horizontal="center" wrapText="1"/>
    </xf>
    <xf numFmtId="0" fontId="63" fillId="0" borderId="0" xfId="0" applyFont="1" applyBorder="1" applyAlignment="1"/>
    <xf numFmtId="0" fontId="27" fillId="22" borderId="20" xfId="0" applyFont="1" applyFill="1" applyBorder="1" applyAlignment="1">
      <alignment horizontal="center" vertical="center" wrapText="1"/>
    </xf>
    <xf numFmtId="0" fontId="27" fillId="21" borderId="20" xfId="0" applyFont="1" applyFill="1" applyBorder="1" applyAlignment="1">
      <alignment horizontal="center" vertical="center" wrapText="1"/>
    </xf>
    <xf numFmtId="0" fontId="21" fillId="0" borderId="0" xfId="0" applyFont="1" applyFill="1" applyAlignment="1">
      <alignment wrapText="1"/>
    </xf>
    <xf numFmtId="0" fontId="27" fillId="25" borderId="20" xfId="0" applyFont="1" applyFill="1" applyBorder="1" applyAlignment="1">
      <alignment horizontal="center" wrapText="1"/>
    </xf>
    <xf numFmtId="0" fontId="27" fillId="25" borderId="20" xfId="0" applyFont="1" applyFill="1" applyBorder="1" applyAlignment="1">
      <alignment wrapText="1"/>
    </xf>
    <xf numFmtId="4" fontId="27" fillId="25" borderId="20" xfId="0" applyNumberFormat="1" applyFont="1" applyFill="1" applyBorder="1" applyAlignment="1">
      <alignment horizontal="right" wrapText="1"/>
    </xf>
    <xf numFmtId="0" fontId="21" fillId="25" borderId="20" xfId="0" applyFont="1" applyFill="1" applyBorder="1" applyAlignment="1">
      <alignment wrapText="1"/>
    </xf>
    <xf numFmtId="9" fontId="20" fillId="0" borderId="0" xfId="68" applyFont="1" applyAlignment="1"/>
    <xf numFmtId="9" fontId="45" fillId="0" borderId="0" xfId="68" applyFont="1" applyAlignment="1"/>
    <xf numFmtId="0" fontId="27" fillId="23" borderId="20" xfId="0" applyFont="1" applyFill="1" applyBorder="1" applyAlignment="1">
      <alignment horizontal="left" wrapText="1"/>
    </xf>
    <xf numFmtId="4" fontId="28" fillId="0" borderId="0" xfId="0" applyNumberFormat="1"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63" fillId="0" borderId="14" xfId="0" applyFont="1" applyBorder="1" applyAlignment="1">
      <alignment horizontal="center" vertical="center" wrapText="1"/>
    </xf>
    <xf numFmtId="0" fontId="67" fillId="0" borderId="0" xfId="0" applyFont="1" applyBorder="1" applyAlignment="1">
      <alignment horizontal="center" vertical="center" wrapText="1"/>
    </xf>
    <xf numFmtId="0" fontId="63" fillId="0" borderId="20" xfId="0" applyNumberFormat="1" applyFont="1" applyBorder="1" applyAlignment="1">
      <alignment horizontal="center" vertical="center" wrapText="1"/>
    </xf>
    <xf numFmtId="0" fontId="64" fillId="24" borderId="20" xfId="0" applyFont="1" applyFill="1" applyBorder="1" applyAlignment="1">
      <alignment horizontal="center" wrapText="1"/>
    </xf>
    <xf numFmtId="0" fontId="21" fillId="0" borderId="20" xfId="0" applyNumberFormat="1" applyFont="1" applyBorder="1" applyAlignment="1">
      <alignment horizontal="center" wrapText="1"/>
    </xf>
    <xf numFmtId="0" fontId="21" fillId="0" borderId="20" xfId="0" applyFont="1" applyBorder="1" applyAlignment="1">
      <alignment horizontal="center"/>
    </xf>
    <xf numFmtId="4" fontId="63" fillId="0" borderId="20" xfId="0" applyNumberFormat="1" applyFont="1" applyBorder="1" applyAlignment="1">
      <alignment horizontal="center" wrapText="1"/>
    </xf>
    <xf numFmtId="0" fontId="63" fillId="0" borderId="20" xfId="0" applyFont="1" applyBorder="1" applyAlignment="1">
      <alignment horizontal="center"/>
    </xf>
    <xf numFmtId="0" fontId="20" fillId="0" borderId="0" xfId="0" applyFont="1" applyFill="1"/>
    <xf numFmtId="0" fontId="45" fillId="0" borderId="0" xfId="0" applyFont="1" applyFill="1" applyAlignment="1">
      <alignment horizontal="center"/>
    </xf>
    <xf numFmtId="0" fontId="45" fillId="0" borderId="0" xfId="0" applyFont="1" applyFill="1" applyAlignment="1"/>
    <xf numFmtId="0" fontId="45" fillId="0" borderId="0" xfId="0" applyFont="1" applyFill="1"/>
    <xf numFmtId="0" fontId="21" fillId="0" borderId="0" xfId="0" applyFont="1" applyAlignment="1">
      <alignment horizontal="center" vertical="center"/>
    </xf>
    <xf numFmtId="9" fontId="45" fillId="0" borderId="0" xfId="68" applyFont="1" applyAlignment="1">
      <alignment horizontal="center" vertical="center"/>
    </xf>
    <xf numFmtId="0" fontId="21" fillId="0" borderId="27" xfId="0" applyFont="1" applyFill="1" applyBorder="1" applyAlignment="1">
      <alignment horizontal="center" vertical="center" wrapText="1"/>
    </xf>
    <xf numFmtId="0" fontId="21" fillId="22" borderId="20" xfId="0" applyFont="1" applyFill="1" applyBorder="1" applyAlignment="1">
      <alignment horizontal="center" vertical="center" wrapText="1"/>
    </xf>
    <xf numFmtId="4" fontId="27" fillId="0" borderId="20" xfId="0" applyNumberFormat="1" applyFont="1" applyBorder="1" applyAlignment="1">
      <alignment horizontal="center" vertical="center" wrapText="1"/>
    </xf>
    <xf numFmtId="0" fontId="21" fillId="0" borderId="21"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0" xfId="0" applyFont="1" applyBorder="1" applyAlignment="1">
      <alignment horizontal="center" vertical="center"/>
    </xf>
    <xf numFmtId="0" fontId="64" fillId="0" borderId="20" xfId="0" applyNumberFormat="1" applyFont="1" applyBorder="1" applyAlignment="1">
      <alignment horizontal="center" vertical="center" wrapText="1"/>
    </xf>
    <xf numFmtId="0" fontId="21" fillId="0" borderId="0" xfId="0" applyFont="1" applyFill="1" applyAlignment="1">
      <alignment horizontal="center" vertical="center"/>
    </xf>
    <xf numFmtId="0" fontId="27" fillId="18" borderId="27" xfId="0" applyFont="1" applyFill="1" applyBorder="1" applyAlignment="1">
      <alignment horizontal="center"/>
    </xf>
    <xf numFmtId="0" fontId="27" fillId="18" borderId="27" xfId="0" applyFont="1" applyFill="1" applyBorder="1" applyAlignment="1">
      <alignment horizontal="center" vertical="center"/>
    </xf>
    <xf numFmtId="4" fontId="27" fillId="18" borderId="27" xfId="0" applyNumberFormat="1" applyFont="1" applyFill="1" applyBorder="1" applyAlignment="1">
      <alignment horizontal="center" vertical="center"/>
    </xf>
    <xf numFmtId="0" fontId="21" fillId="19" borderId="0" xfId="0" applyNumberFormat="1" applyFont="1" applyFill="1" applyBorder="1" applyAlignment="1">
      <alignment horizontal="center" vertical="center" wrapText="1"/>
    </xf>
    <xf numFmtId="0" fontId="63" fillId="22" borderId="0" xfId="0" applyFont="1" applyFill="1" applyBorder="1" applyAlignment="1">
      <alignment horizontal="center" vertical="center" wrapText="1"/>
    </xf>
    <xf numFmtId="0" fontId="64" fillId="0" borderId="20" xfId="0" applyFont="1" applyFill="1" applyBorder="1" applyAlignment="1">
      <alignment horizontal="center" vertical="center" wrapText="1"/>
    </xf>
    <xf numFmtId="4" fontId="21" fillId="22" borderId="20" xfId="0" applyNumberFormat="1" applyFont="1" applyFill="1" applyBorder="1" applyAlignment="1">
      <alignment horizontal="center" vertical="center" wrapText="1"/>
    </xf>
    <xf numFmtId="4" fontId="21" fillId="21" borderId="20" xfId="0" applyNumberFormat="1" applyFont="1" applyFill="1" applyBorder="1" applyAlignment="1">
      <alignment horizontal="center" vertical="center" wrapText="1"/>
    </xf>
    <xf numFmtId="0" fontId="64" fillId="22" borderId="0" xfId="0" applyFont="1" applyFill="1" applyBorder="1" applyAlignment="1">
      <alignment horizontal="center" vertical="center" wrapText="1"/>
    </xf>
    <xf numFmtId="0" fontId="27" fillId="22" borderId="0" xfId="0" applyFont="1" applyFill="1" applyBorder="1" applyAlignment="1">
      <alignment horizontal="center" vertical="center" wrapText="1"/>
    </xf>
    <xf numFmtId="0" fontId="21" fillId="22" borderId="0" xfId="0" applyFont="1" applyFill="1" applyBorder="1" applyAlignment="1">
      <alignment horizontal="center" vertical="center" wrapText="1"/>
    </xf>
    <xf numFmtId="4" fontId="21" fillId="22" borderId="0" xfId="0" applyNumberFormat="1" applyFont="1" applyFill="1" applyBorder="1" applyAlignment="1">
      <alignment horizontal="center" vertical="center" wrapText="1"/>
    </xf>
    <xf numFmtId="0" fontId="45" fillId="0" borderId="0" xfId="0" applyFont="1" applyFill="1" applyAlignment="1">
      <alignment horizontal="center" vertical="center" wrapText="1"/>
    </xf>
    <xf numFmtId="0" fontId="20" fillId="0" borderId="0" xfId="0" applyFont="1" applyAlignment="1"/>
    <xf numFmtId="0" fontId="45" fillId="0" borderId="0" xfId="0" applyFont="1" applyAlignment="1"/>
    <xf numFmtId="0" fontId="27" fillId="0" borderId="0" xfId="0" applyFont="1" applyFill="1" applyBorder="1" applyAlignment="1">
      <alignment horizontal="left" wrapText="1"/>
    </xf>
    <xf numFmtId="0" fontId="21" fillId="0" borderId="0" xfId="0" applyFont="1" applyFill="1" applyBorder="1" applyAlignment="1">
      <alignment horizontal="left" wrapText="1"/>
    </xf>
    <xf numFmtId="0" fontId="27" fillId="18" borderId="17" xfId="0" applyFont="1" applyFill="1" applyBorder="1" applyAlignment="1">
      <alignment horizontal="center" vertical="center" wrapText="1"/>
    </xf>
    <xf numFmtId="0" fontId="27" fillId="18" borderId="22" xfId="0" applyFont="1" applyFill="1" applyBorder="1" applyAlignment="1">
      <alignment horizontal="center" vertical="center" wrapText="1"/>
    </xf>
    <xf numFmtId="0" fontId="27" fillId="0" borderId="0" xfId="0" applyFont="1" applyFill="1" applyBorder="1" applyAlignment="1">
      <alignment horizontal="center" wrapText="1"/>
    </xf>
    <xf numFmtId="0" fontId="21" fillId="0" borderId="0" xfId="0" applyFont="1" applyFill="1" applyBorder="1" applyAlignment="1">
      <alignment horizontal="center" wrapText="1"/>
    </xf>
    <xf numFmtId="0" fontId="27" fillId="0" borderId="0" xfId="0" applyFont="1" applyAlignment="1"/>
    <xf numFmtId="0" fontId="21" fillId="0" borderId="0" xfId="0" applyFont="1" applyAlignment="1"/>
    <xf numFmtId="9" fontId="20" fillId="0" borderId="0" xfId="68" applyFont="1" applyAlignment="1"/>
    <xf numFmtId="9" fontId="45" fillId="0" borderId="0" xfId="68" applyFont="1" applyAlignment="1"/>
  </cellXfs>
  <cellStyles count="85">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20% - Accent1" xfId="7"/>
    <cellStyle name="20% - Accent2" xfId="8"/>
    <cellStyle name="20% - Accent3" xfId="9"/>
    <cellStyle name="20% - Accent4" xfId="10"/>
    <cellStyle name="20% - Accent5" xfId="11"/>
    <cellStyle name="20% - Accent6" xfId="12"/>
    <cellStyle name="40 % – Zvýraznění1" xfId="13" builtinId="31" customBuiltin="1"/>
    <cellStyle name="40 % – Zvýraznění2" xfId="14" builtinId="35" customBuiltin="1"/>
    <cellStyle name="40 % – Zvýraznění3" xfId="15" builtinId="39" customBuiltin="1"/>
    <cellStyle name="40 % – Zvýraznění4" xfId="16" builtinId="43" customBuiltin="1"/>
    <cellStyle name="40 % – Zvýraznění5" xfId="17" builtinId="47" customBuiltin="1"/>
    <cellStyle name="40 % – Zvýraznění6" xfId="18" builtinId="51" customBuiltin="1"/>
    <cellStyle name="40% - Accent1" xfId="19"/>
    <cellStyle name="40% - Accent2" xfId="20"/>
    <cellStyle name="40% - Accent3" xfId="21"/>
    <cellStyle name="40% - Accent4" xfId="22"/>
    <cellStyle name="40% - Accent5" xfId="23"/>
    <cellStyle name="40% - Accent6" xfId="24"/>
    <cellStyle name="60 % – Zvýraznění1" xfId="25" builtinId="32" customBuiltin="1"/>
    <cellStyle name="60 % – Zvýraznění2" xfId="26" builtinId="36" customBuiltin="1"/>
    <cellStyle name="60 % – Zvýraznění3" xfId="27" builtinId="40" customBuiltin="1"/>
    <cellStyle name="60 % – Zvýraznění4" xfId="28" builtinId="44" customBuiltin="1"/>
    <cellStyle name="60 % – Zvýraznění5" xfId="29" builtinId="48" customBuiltin="1"/>
    <cellStyle name="60 % – Zvýraznění6" xfId="30" builtinId="52" customBuiltin="1"/>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elkem" xfId="45" builtinId="25" customBuiltin="1"/>
    <cellStyle name="Explanatory Text" xfId="46"/>
    <cellStyle name="Good" xfId="47"/>
    <cellStyle name="Heading 1" xfId="48"/>
    <cellStyle name="Heading 2" xfId="49"/>
    <cellStyle name="Heading 3" xfId="50"/>
    <cellStyle name="Heading 4" xfId="51"/>
    <cellStyle name="Hypertextový odkaz" xfId="52" builtinId="8"/>
    <cellStyle name="Check Cell" xfId="53"/>
    <cellStyle name="Input" xfId="54"/>
    <cellStyle name="Kontrolní buňka" xfId="55" builtinId="23" customBuiltin="1"/>
    <cellStyle name="Linked Cell" xfId="56"/>
    <cellStyle name="měny" xfId="57" builtinId="4"/>
    <cellStyle name="Nadpis 1" xfId="58" builtinId="16" customBuiltin="1"/>
    <cellStyle name="Nadpis 2" xfId="59" builtinId="17" customBuiltin="1"/>
    <cellStyle name="Nadpis 3" xfId="60" builtinId="18" customBuiltin="1"/>
    <cellStyle name="Nadpis 4" xfId="61" builtinId="19" customBuiltin="1"/>
    <cellStyle name="Název" xfId="62" builtinId="15" customBuiltin="1"/>
    <cellStyle name="Neutral" xfId="63"/>
    <cellStyle name="Neutrální" xfId="64" builtinId="28" customBuiltin="1"/>
    <cellStyle name="normální" xfId="0" builtinId="0"/>
    <cellStyle name="Note" xfId="65"/>
    <cellStyle name="Output" xfId="66"/>
    <cellStyle name="Poznámka" xfId="67" builtinId="10" customBuiltin="1"/>
    <cellStyle name="procent" xfId="68" builtinId="5"/>
    <cellStyle name="Propojená buňka" xfId="69" builtinId="24" customBuiltin="1"/>
    <cellStyle name="Správně" xfId="70" builtinId="26" customBuiltin="1"/>
    <cellStyle name="Text upozornění" xfId="71" builtinId="11" customBuiltin="1"/>
    <cellStyle name="Title" xfId="72"/>
    <cellStyle name="Total" xfId="73"/>
    <cellStyle name="Vstup" xfId="74" builtinId="20" customBuiltin="1"/>
    <cellStyle name="Výpočet" xfId="75" builtinId="22" customBuiltin="1"/>
    <cellStyle name="Výstup" xfId="76" builtinId="21" customBuiltin="1"/>
    <cellStyle name="Vysvětlující text" xfId="77" builtinId="53" customBuiltin="1"/>
    <cellStyle name="Warning Text" xfId="78"/>
    <cellStyle name="Zvýraznění 1" xfId="79" builtinId="29" customBuiltin="1"/>
    <cellStyle name="Zvýraznění 2" xfId="80" builtinId="33" customBuiltin="1"/>
    <cellStyle name="Zvýraznění 3" xfId="81" builtinId="37" customBuiltin="1"/>
    <cellStyle name="Zvýraznění 4" xfId="82" builtinId="41" customBuiltin="1"/>
    <cellStyle name="Zvýraznění 5" xfId="83" builtinId="45" customBuiltin="1"/>
    <cellStyle name="Zvýraznění 6" xfId="84" builtinId="49"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qe.cz/" TargetMode="External"/><Relationship Id="rId1" Type="http://schemas.openxmlformats.org/officeDocument/2006/relationships/hyperlink" Target="http://www.cityfinance.c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19"/>
  <sheetViews>
    <sheetView tabSelected="1" topLeftCell="A4" zoomScaleNormal="100" workbookViewId="0">
      <selection activeCell="A4" sqref="A4"/>
    </sheetView>
  </sheetViews>
  <sheetFormatPr defaultRowHeight="12.75"/>
  <cols>
    <col min="1" max="1" width="30" style="1" customWidth="1"/>
    <col min="2" max="2" width="37" style="1" customWidth="1"/>
    <col min="3" max="3" width="12.85546875" style="1" customWidth="1"/>
    <col min="4" max="16384" width="9.140625" style="1"/>
  </cols>
  <sheetData>
    <row r="1" spans="1:3">
      <c r="A1" s="1" t="s">
        <v>468</v>
      </c>
    </row>
    <row r="2" spans="1:3" ht="18.75">
      <c r="A2" s="11" t="s">
        <v>127</v>
      </c>
    </row>
    <row r="3" spans="1:3" ht="15.75">
      <c r="A3" s="3" t="s">
        <v>93</v>
      </c>
    </row>
    <row r="4" spans="1:3" ht="15.75">
      <c r="A4" s="3"/>
    </row>
    <row r="5" spans="1:3" ht="15.75">
      <c r="A5" s="3" t="s">
        <v>195</v>
      </c>
    </row>
    <row r="6" spans="1:3" ht="19.5" thickBot="1">
      <c r="A6" s="11"/>
    </row>
    <row r="7" spans="1:3" ht="18.75">
      <c r="A7" s="12" t="s">
        <v>323</v>
      </c>
      <c r="B7" s="13">
        <v>149030</v>
      </c>
    </row>
    <row r="8" spans="1:3" ht="25.5">
      <c r="A8" s="14" t="s">
        <v>321</v>
      </c>
      <c r="B8" s="15">
        <v>0</v>
      </c>
      <c r="C8" s="86" t="s">
        <v>202</v>
      </c>
    </row>
    <row r="9" spans="1:3" ht="21">
      <c r="A9" s="16" t="s">
        <v>325</v>
      </c>
      <c r="B9" s="17">
        <f>SUM(B7:B8)</f>
        <v>149030</v>
      </c>
    </row>
    <row r="10" spans="1:3" ht="18.75">
      <c r="A10" s="18"/>
      <c r="B10" s="19"/>
    </row>
    <row r="11" spans="1:3" ht="18.75">
      <c r="A11" s="20" t="s">
        <v>324</v>
      </c>
      <c r="B11" s="21">
        <v>146335</v>
      </c>
    </row>
    <row r="12" spans="1:3" ht="18.75">
      <c r="A12" s="14" t="s">
        <v>322</v>
      </c>
      <c r="B12" s="22">
        <v>2695</v>
      </c>
      <c r="C12" s="1" t="s">
        <v>203</v>
      </c>
    </row>
    <row r="13" spans="1:3" ht="21.75" thickBot="1">
      <c r="A13" s="23" t="s">
        <v>326</v>
      </c>
      <c r="B13" s="24">
        <f>SUM(B11:B12)</f>
        <v>149030</v>
      </c>
    </row>
    <row r="14" spans="1:3" ht="19.5" customHeight="1"/>
    <row r="15" spans="1:3" s="3" customFormat="1" ht="16.5" customHeight="1">
      <c r="A15" s="3" t="s">
        <v>196</v>
      </c>
    </row>
    <row r="16" spans="1:3" ht="17.25" customHeight="1"/>
    <row r="17" spans="1:2" ht="18.75">
      <c r="A17" s="65" t="s">
        <v>151</v>
      </c>
      <c r="B17" s="66">
        <v>149030</v>
      </c>
    </row>
    <row r="18" spans="1:2" ht="18.75">
      <c r="A18" s="65" t="s">
        <v>568</v>
      </c>
      <c r="B18" s="66">
        <v>-2695</v>
      </c>
    </row>
    <row r="19" spans="1:2" ht="18.75">
      <c r="A19" s="65" t="s">
        <v>324</v>
      </c>
      <c r="B19" s="66">
        <f>SUM(B17:B18)</f>
        <v>146335</v>
      </c>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144"/>
  <sheetViews>
    <sheetView zoomScaleNormal="120" zoomScaleSheetLayoutView="110" workbookViewId="0">
      <selection activeCell="H5" sqref="H5"/>
    </sheetView>
  </sheetViews>
  <sheetFormatPr defaultRowHeight="12.75"/>
  <cols>
    <col min="1" max="1" width="5" style="1" bestFit="1" customWidth="1"/>
    <col min="2" max="2" width="9.42578125" style="1" bestFit="1" customWidth="1"/>
    <col min="3" max="3" width="26" style="1" customWidth="1"/>
    <col min="4" max="4" width="62.28515625" style="1" customWidth="1"/>
    <col min="5" max="5" width="14.42578125" style="1" customWidth="1"/>
    <col min="6" max="6" width="13" style="1" customWidth="1"/>
    <col min="7" max="16384" width="9.140625" style="1"/>
  </cols>
  <sheetData>
    <row r="1" spans="1:9">
      <c r="A1" s="1" t="s">
        <v>463</v>
      </c>
    </row>
    <row r="2" spans="1:9" s="191" customFormat="1" ht="18.75">
      <c r="A2" s="339" t="s">
        <v>611</v>
      </c>
      <c r="B2" s="340"/>
      <c r="C2" s="340"/>
      <c r="D2" s="340"/>
      <c r="E2" s="340"/>
      <c r="F2" s="174"/>
    </row>
    <row r="3" spans="1:9" ht="16.5" customHeight="1" thickBot="1">
      <c r="A3" s="176"/>
      <c r="B3" s="176"/>
      <c r="C3" s="176"/>
      <c r="D3" s="347"/>
      <c r="E3" s="348"/>
      <c r="F3" s="348"/>
      <c r="G3" s="348"/>
      <c r="H3" s="348"/>
      <c r="I3" s="348"/>
    </row>
    <row r="4" spans="1:9" ht="25.5">
      <c r="A4" s="47" t="s">
        <v>400</v>
      </c>
      <c r="B4" s="25" t="s">
        <v>399</v>
      </c>
      <c r="C4" s="25" t="s">
        <v>401</v>
      </c>
      <c r="D4" s="25" t="s">
        <v>402</v>
      </c>
      <c r="E4" s="25" t="s">
        <v>91</v>
      </c>
      <c r="F4" s="25" t="s">
        <v>197</v>
      </c>
    </row>
    <row r="5" spans="1:9" ht="63.75">
      <c r="A5" s="50"/>
      <c r="B5" s="82">
        <v>1111</v>
      </c>
      <c r="C5" s="82" t="s">
        <v>296</v>
      </c>
      <c r="D5" s="82" t="s">
        <v>106</v>
      </c>
      <c r="E5" s="83">
        <v>21509</v>
      </c>
      <c r="F5" s="177"/>
    </row>
    <row r="6" spans="1:9" ht="63.75">
      <c r="A6" s="50"/>
      <c r="B6" s="82">
        <v>1112</v>
      </c>
      <c r="C6" s="82" t="s">
        <v>297</v>
      </c>
      <c r="D6" s="82" t="s">
        <v>106</v>
      </c>
      <c r="E6" s="83">
        <v>500</v>
      </c>
      <c r="F6" s="177"/>
    </row>
    <row r="7" spans="1:9" ht="63.75">
      <c r="A7" s="50"/>
      <c r="B7" s="82">
        <v>1113</v>
      </c>
      <c r="C7" s="82" t="s">
        <v>298</v>
      </c>
      <c r="D7" s="82" t="s">
        <v>106</v>
      </c>
      <c r="E7" s="83">
        <v>2060</v>
      </c>
      <c r="F7" s="177"/>
    </row>
    <row r="8" spans="1:9" ht="63.75">
      <c r="A8" s="50"/>
      <c r="B8" s="82">
        <v>1121</v>
      </c>
      <c r="C8" s="82" t="s">
        <v>152</v>
      </c>
      <c r="D8" s="82" t="s">
        <v>106</v>
      </c>
      <c r="E8" s="83">
        <v>22694</v>
      </c>
      <c r="F8" s="177"/>
    </row>
    <row r="9" spans="1:9" ht="63.75">
      <c r="A9" s="50"/>
      <c r="B9" s="82">
        <v>1511</v>
      </c>
      <c r="C9" s="82" t="s">
        <v>153</v>
      </c>
      <c r="D9" s="82" t="s">
        <v>352</v>
      </c>
      <c r="E9" s="83">
        <v>3400</v>
      </c>
      <c r="F9" s="177"/>
    </row>
    <row r="10" spans="1:9" ht="63.75">
      <c r="A10" s="50"/>
      <c r="B10" s="82">
        <v>1211</v>
      </c>
      <c r="C10" s="82" t="s">
        <v>154</v>
      </c>
      <c r="D10" s="82" t="s">
        <v>106</v>
      </c>
      <c r="E10" s="83">
        <v>42019</v>
      </c>
      <c r="F10" s="177"/>
    </row>
    <row r="11" spans="1:9" ht="25.5">
      <c r="A11" s="50"/>
      <c r="B11" s="82">
        <v>1334</v>
      </c>
      <c r="C11" s="82" t="s">
        <v>164</v>
      </c>
      <c r="D11" s="82" t="s">
        <v>460</v>
      </c>
      <c r="E11" s="83">
        <v>5</v>
      </c>
      <c r="F11" s="177"/>
    </row>
    <row r="12" spans="1:9" ht="25.5">
      <c r="A12" s="50"/>
      <c r="B12" s="82">
        <v>1341</v>
      </c>
      <c r="C12" s="82" t="s">
        <v>570</v>
      </c>
      <c r="D12" s="82" t="s">
        <v>138</v>
      </c>
      <c r="E12" s="83">
        <v>260</v>
      </c>
      <c r="F12" s="177"/>
    </row>
    <row r="13" spans="1:9" ht="89.25">
      <c r="A13" s="50"/>
      <c r="B13" s="82">
        <v>1343</v>
      </c>
      <c r="C13" s="82" t="s">
        <v>165</v>
      </c>
      <c r="D13" s="82" t="s">
        <v>556</v>
      </c>
      <c r="E13" s="83">
        <v>166</v>
      </c>
      <c r="F13" s="177"/>
    </row>
    <row r="14" spans="1:9" ht="25.5">
      <c r="A14" s="50"/>
      <c r="B14" s="82">
        <v>1351</v>
      </c>
      <c r="C14" s="82" t="s">
        <v>398</v>
      </c>
      <c r="D14" s="82" t="s">
        <v>604</v>
      </c>
      <c r="E14" s="83">
        <v>320</v>
      </c>
      <c r="F14" s="177"/>
    </row>
    <row r="15" spans="1:9" ht="25.5">
      <c r="A15" s="50"/>
      <c r="B15" s="82">
        <v>1355</v>
      </c>
      <c r="C15" s="82" t="s">
        <v>158</v>
      </c>
      <c r="D15" s="82" t="s">
        <v>603</v>
      </c>
      <c r="E15" s="83">
        <v>3900</v>
      </c>
      <c r="F15" s="177"/>
    </row>
    <row r="16" spans="1:9" ht="102">
      <c r="A16" s="50"/>
      <c r="B16" s="82">
        <v>1340</v>
      </c>
      <c r="C16" s="82" t="s">
        <v>571</v>
      </c>
      <c r="D16" s="82" t="s">
        <v>137</v>
      </c>
      <c r="E16" s="83">
        <v>3736</v>
      </c>
      <c r="F16" s="177"/>
    </row>
    <row r="17" spans="1:6" ht="51">
      <c r="A17" s="50"/>
      <c r="B17" s="82">
        <v>1361</v>
      </c>
      <c r="C17" s="82" t="s">
        <v>424</v>
      </c>
      <c r="D17" s="82" t="s">
        <v>139</v>
      </c>
      <c r="E17" s="83">
        <v>900</v>
      </c>
      <c r="F17" s="177"/>
    </row>
    <row r="18" spans="1:6" ht="25.5">
      <c r="A18" s="50"/>
      <c r="B18" s="82">
        <v>4112</v>
      </c>
      <c r="C18" s="82" t="s">
        <v>233</v>
      </c>
      <c r="D18" s="82" t="s">
        <v>605</v>
      </c>
      <c r="E18" s="83">
        <v>6559</v>
      </c>
      <c r="F18" s="177"/>
    </row>
    <row r="19" spans="1:6" ht="51">
      <c r="A19" s="50"/>
      <c r="B19" s="82">
        <v>4116</v>
      </c>
      <c r="C19" s="82" t="s">
        <v>420</v>
      </c>
      <c r="D19" s="82" t="s">
        <v>140</v>
      </c>
      <c r="E19" s="83">
        <v>120</v>
      </c>
      <c r="F19" s="177"/>
    </row>
    <row r="20" spans="1:6" ht="38.25">
      <c r="A20" s="50"/>
      <c r="B20" s="82">
        <v>4216</v>
      </c>
      <c r="C20" s="253" t="s">
        <v>54</v>
      </c>
      <c r="D20" s="82" t="s">
        <v>107</v>
      </c>
      <c r="E20" s="103">
        <v>6917</v>
      </c>
      <c r="F20" s="177"/>
    </row>
    <row r="21" spans="1:6" ht="89.25">
      <c r="A21" s="50">
        <v>1037</v>
      </c>
      <c r="B21" s="82">
        <v>2111</v>
      </c>
      <c r="C21" s="82" t="s">
        <v>572</v>
      </c>
      <c r="D21" s="82" t="s">
        <v>610</v>
      </c>
      <c r="E21" s="83">
        <v>2700</v>
      </c>
      <c r="F21" s="177"/>
    </row>
    <row r="22" spans="1:6" ht="38.25">
      <c r="A22" s="50">
        <v>2119</v>
      </c>
      <c r="B22" s="82">
        <v>2343</v>
      </c>
      <c r="C22" s="82" t="s">
        <v>255</v>
      </c>
      <c r="D22" s="82" t="s">
        <v>471</v>
      </c>
      <c r="E22" s="83">
        <v>550</v>
      </c>
      <c r="F22" s="177"/>
    </row>
    <row r="23" spans="1:6" ht="25.5">
      <c r="A23" s="50">
        <v>2143</v>
      </c>
      <c r="B23" s="82">
        <v>2112</v>
      </c>
      <c r="C23" s="82" t="s">
        <v>115</v>
      </c>
      <c r="D23" s="82" t="s">
        <v>358</v>
      </c>
      <c r="E23" s="83">
        <v>80</v>
      </c>
      <c r="F23" s="177"/>
    </row>
    <row r="24" spans="1:6" ht="25.5">
      <c r="A24" s="50"/>
      <c r="B24" s="82">
        <v>2451</v>
      </c>
      <c r="C24" s="82" t="s">
        <v>542</v>
      </c>
      <c r="D24" s="82" t="s">
        <v>543</v>
      </c>
      <c r="E24" s="83">
        <v>60</v>
      </c>
      <c r="F24" s="177"/>
    </row>
    <row r="25" spans="1:6" ht="63.75">
      <c r="A25" s="50">
        <v>3314</v>
      </c>
      <c r="B25" s="82" t="s">
        <v>393</v>
      </c>
      <c r="C25" s="82" t="s">
        <v>116</v>
      </c>
      <c r="D25" s="82" t="s">
        <v>143</v>
      </c>
      <c r="E25" s="83">
        <v>170</v>
      </c>
      <c r="F25" s="177"/>
    </row>
    <row r="26" spans="1:6" ht="25.5">
      <c r="A26" s="50">
        <v>3315</v>
      </c>
      <c r="B26" s="82">
        <v>2111</v>
      </c>
      <c r="C26" s="82" t="s">
        <v>209</v>
      </c>
      <c r="D26" s="82" t="s">
        <v>355</v>
      </c>
      <c r="E26" s="83">
        <v>76</v>
      </c>
      <c r="F26" s="177"/>
    </row>
    <row r="27" spans="1:6" ht="76.5">
      <c r="A27" s="50">
        <v>3319</v>
      </c>
      <c r="B27" s="82">
        <v>2111</v>
      </c>
      <c r="C27" s="82" t="s">
        <v>117</v>
      </c>
      <c r="D27" s="82" t="s">
        <v>356</v>
      </c>
      <c r="E27" s="83">
        <v>300</v>
      </c>
      <c r="F27" s="177"/>
    </row>
    <row r="28" spans="1:6" ht="25.5">
      <c r="A28" s="50">
        <v>3349</v>
      </c>
      <c r="B28" s="82">
        <v>2112</v>
      </c>
      <c r="C28" s="82" t="s">
        <v>415</v>
      </c>
      <c r="D28" s="82" t="s">
        <v>193</v>
      </c>
      <c r="E28" s="83">
        <v>80</v>
      </c>
      <c r="F28" s="177"/>
    </row>
    <row r="29" spans="1:6" ht="63.75">
      <c r="A29" s="50">
        <v>3612</v>
      </c>
      <c r="B29" s="82"/>
      <c r="C29" s="82" t="s">
        <v>254</v>
      </c>
      <c r="D29" s="82" t="s">
        <v>606</v>
      </c>
      <c r="E29" s="83">
        <v>26608</v>
      </c>
      <c r="F29" s="177"/>
    </row>
    <row r="30" spans="1:6">
      <c r="A30" s="50">
        <v>3612</v>
      </c>
      <c r="B30" s="82">
        <v>2324</v>
      </c>
      <c r="C30" s="82" t="s">
        <v>254</v>
      </c>
      <c r="D30" s="82" t="s">
        <v>380</v>
      </c>
      <c r="E30" s="83">
        <v>3</v>
      </c>
      <c r="F30" s="177"/>
    </row>
    <row r="31" spans="1:6" ht="114.75">
      <c r="A31" s="50">
        <v>3613</v>
      </c>
      <c r="B31" s="82">
        <v>2132</v>
      </c>
      <c r="C31" s="82" t="s">
        <v>171</v>
      </c>
      <c r="D31" s="82" t="s">
        <v>608</v>
      </c>
      <c r="E31" s="83">
        <v>1413</v>
      </c>
      <c r="F31" s="177"/>
    </row>
    <row r="32" spans="1:6" ht="38.25">
      <c r="A32" s="50">
        <v>3613</v>
      </c>
      <c r="B32" s="82">
        <v>2132</v>
      </c>
      <c r="C32" s="82" t="s">
        <v>135</v>
      </c>
      <c r="D32" s="82" t="s">
        <v>141</v>
      </c>
      <c r="E32" s="83">
        <v>22</v>
      </c>
      <c r="F32" s="177"/>
    </row>
    <row r="33" spans="1:6" ht="38.25">
      <c r="A33" s="50">
        <v>3613</v>
      </c>
      <c r="B33" s="82">
        <v>2132</v>
      </c>
      <c r="C33" s="82" t="s">
        <v>359</v>
      </c>
      <c r="D33" s="82" t="s">
        <v>134</v>
      </c>
      <c r="E33" s="83">
        <v>36</v>
      </c>
      <c r="F33" s="177"/>
    </row>
    <row r="34" spans="1:6" ht="25.5">
      <c r="A34" s="50">
        <v>3613</v>
      </c>
      <c r="B34" s="82">
        <v>2132</v>
      </c>
      <c r="C34" s="82" t="s">
        <v>136</v>
      </c>
      <c r="D34" s="82" t="s">
        <v>461</v>
      </c>
      <c r="E34" s="83">
        <v>70</v>
      </c>
      <c r="F34" s="177"/>
    </row>
    <row r="35" spans="1:6" ht="63.75">
      <c r="A35" s="50">
        <v>3613</v>
      </c>
      <c r="B35" s="82">
        <v>2324</v>
      </c>
      <c r="C35" s="82" t="s">
        <v>142</v>
      </c>
      <c r="D35" s="82" t="s">
        <v>472</v>
      </c>
      <c r="E35" s="83">
        <v>178</v>
      </c>
      <c r="F35" s="177"/>
    </row>
    <row r="36" spans="1:6" ht="25.5">
      <c r="A36" s="50">
        <v>3613</v>
      </c>
      <c r="B36" s="82">
        <v>2132</v>
      </c>
      <c r="C36" s="83" t="s">
        <v>607</v>
      </c>
      <c r="D36" s="82" t="s">
        <v>459</v>
      </c>
      <c r="E36" s="83">
        <v>15</v>
      </c>
      <c r="F36" s="177"/>
    </row>
    <row r="37" spans="1:6" ht="25.5">
      <c r="A37" s="50">
        <v>3633</v>
      </c>
      <c r="B37" s="82">
        <v>2133</v>
      </c>
      <c r="C37" s="82" t="s">
        <v>208</v>
      </c>
      <c r="D37" s="253" t="s">
        <v>353</v>
      </c>
      <c r="E37" s="253">
        <v>108</v>
      </c>
      <c r="F37" s="254"/>
    </row>
    <row r="38" spans="1:6" ht="25.5">
      <c r="A38" s="50">
        <v>3639</v>
      </c>
      <c r="B38" s="82">
        <v>2131</v>
      </c>
      <c r="C38" s="82" t="s">
        <v>253</v>
      </c>
      <c r="D38" s="82" t="s">
        <v>473</v>
      </c>
      <c r="E38" s="83">
        <v>300</v>
      </c>
      <c r="F38" s="177"/>
    </row>
    <row r="39" spans="1:6" ht="25.5">
      <c r="A39" s="50">
        <v>3639</v>
      </c>
      <c r="B39" s="82">
        <v>2119</v>
      </c>
      <c r="C39" s="82" t="s">
        <v>163</v>
      </c>
      <c r="D39" s="82" t="s">
        <v>246</v>
      </c>
      <c r="E39" s="83">
        <v>20</v>
      </c>
      <c r="F39" s="177"/>
    </row>
    <row r="40" spans="1:6" ht="25.5">
      <c r="A40" s="50">
        <v>3722</v>
      </c>
      <c r="B40" s="82">
        <v>2324</v>
      </c>
      <c r="C40" s="82" t="s">
        <v>210</v>
      </c>
      <c r="D40" s="102" t="s">
        <v>302</v>
      </c>
      <c r="E40" s="83">
        <v>750</v>
      </c>
      <c r="F40" s="177"/>
    </row>
    <row r="41" spans="1:6" ht="38.25">
      <c r="A41" s="50">
        <v>5311</v>
      </c>
      <c r="B41" s="82">
        <v>2212</v>
      </c>
      <c r="C41" s="82" t="s">
        <v>144</v>
      </c>
      <c r="D41" s="102" t="s">
        <v>110</v>
      </c>
      <c r="E41" s="83">
        <v>180</v>
      </c>
      <c r="F41" s="177"/>
    </row>
    <row r="42" spans="1:6" ht="25.5">
      <c r="A42" s="50">
        <v>5512</v>
      </c>
      <c r="B42" s="82">
        <v>2324</v>
      </c>
      <c r="C42" s="82" t="s">
        <v>112</v>
      </c>
      <c r="D42" s="102" t="s">
        <v>113</v>
      </c>
      <c r="E42" s="83">
        <v>50</v>
      </c>
      <c r="F42" s="177"/>
    </row>
    <row r="43" spans="1:6" ht="25.5">
      <c r="A43" s="50">
        <v>6171</v>
      </c>
      <c r="B43" s="89">
        <v>2119</v>
      </c>
      <c r="C43" s="253" t="s">
        <v>211</v>
      </c>
      <c r="D43" s="103" t="s">
        <v>474</v>
      </c>
      <c r="E43" s="83">
        <v>27</v>
      </c>
      <c r="F43" s="177"/>
    </row>
    <row r="44" spans="1:6" ht="25.5">
      <c r="A44" s="50">
        <v>6171</v>
      </c>
      <c r="B44" s="82">
        <v>2212</v>
      </c>
      <c r="C44" s="82" t="s">
        <v>250</v>
      </c>
      <c r="D44" s="82" t="s">
        <v>257</v>
      </c>
      <c r="E44" s="83">
        <v>20</v>
      </c>
      <c r="F44" s="177"/>
    </row>
    <row r="45" spans="1:6" ht="25.5">
      <c r="A45" s="50">
        <v>6171</v>
      </c>
      <c r="B45" s="82">
        <v>2310</v>
      </c>
      <c r="C45" s="82" t="s">
        <v>256</v>
      </c>
      <c r="D45" s="253" t="s">
        <v>609</v>
      </c>
      <c r="E45" s="83">
        <v>2</v>
      </c>
      <c r="F45" s="177"/>
    </row>
    <row r="46" spans="1:6" ht="38.25">
      <c r="A46" s="50">
        <v>6171</v>
      </c>
      <c r="B46" s="49">
        <v>2111.2112000000002</v>
      </c>
      <c r="C46" s="82" t="s">
        <v>213</v>
      </c>
      <c r="D46" s="82" t="s">
        <v>357</v>
      </c>
      <c r="E46" s="83">
        <v>120</v>
      </c>
      <c r="F46" s="177"/>
    </row>
    <row r="47" spans="1:6">
      <c r="A47" s="50">
        <v>6171</v>
      </c>
      <c r="B47" s="82">
        <v>2329</v>
      </c>
      <c r="C47" s="82" t="s">
        <v>599</v>
      </c>
      <c r="D47" s="82" t="s">
        <v>600</v>
      </c>
      <c r="E47" s="83">
        <v>2</v>
      </c>
      <c r="F47" s="177"/>
    </row>
    <row r="48" spans="1:6" ht="38.25">
      <c r="A48" s="50">
        <v>6310</v>
      </c>
      <c r="B48" s="82">
        <v>2141</v>
      </c>
      <c r="C48" s="82" t="s">
        <v>212</v>
      </c>
      <c r="D48" s="82" t="s">
        <v>475</v>
      </c>
      <c r="E48" s="83">
        <v>20</v>
      </c>
      <c r="F48" s="177"/>
    </row>
    <row r="49" spans="1:6" ht="25.5">
      <c r="A49" s="50">
        <v>3639</v>
      </c>
      <c r="B49" s="82">
        <v>3111</v>
      </c>
      <c r="C49" s="82" t="s">
        <v>180</v>
      </c>
      <c r="D49" s="82" t="s">
        <v>354</v>
      </c>
      <c r="E49" s="83">
        <v>5</v>
      </c>
      <c r="F49" s="177"/>
    </row>
    <row r="50" spans="1:6" ht="13.5" thickBot="1">
      <c r="A50" s="343" t="s">
        <v>224</v>
      </c>
      <c r="B50" s="344"/>
      <c r="C50" s="344"/>
      <c r="D50" s="67"/>
      <c r="E50" s="68">
        <f>SUM(E5:E49)</f>
        <v>149030</v>
      </c>
      <c r="F50" s="68">
        <f>SUM(F5:F49)</f>
        <v>0</v>
      </c>
    </row>
    <row r="51" spans="1:6">
      <c r="A51" s="142"/>
      <c r="B51" s="142"/>
      <c r="C51" s="141"/>
      <c r="D51" s="142"/>
      <c r="E51" s="300" t="s">
        <v>601</v>
      </c>
      <c r="F51" s="178"/>
    </row>
    <row r="52" spans="1:6">
      <c r="A52" s="142"/>
      <c r="B52" s="142"/>
      <c r="C52" s="141"/>
      <c r="D52" s="142"/>
      <c r="E52" s="300">
        <v>149030</v>
      </c>
      <c r="F52" s="178"/>
    </row>
    <row r="53" spans="1:6">
      <c r="A53" s="142"/>
      <c r="B53" s="142"/>
      <c r="C53" s="141"/>
      <c r="D53" s="142"/>
      <c r="E53" s="178"/>
      <c r="F53" s="178"/>
    </row>
    <row r="54" spans="1:6">
      <c r="A54" s="142"/>
      <c r="B54" s="142"/>
      <c r="C54" s="141"/>
      <c r="D54" s="142"/>
      <c r="E54" s="178"/>
      <c r="F54" s="178"/>
    </row>
    <row r="55" spans="1:6">
      <c r="A55" s="345"/>
      <c r="B55" s="346"/>
      <c r="C55" s="179"/>
      <c r="D55" s="179"/>
      <c r="E55" s="179"/>
      <c r="F55" s="179"/>
    </row>
    <row r="56" spans="1:6">
      <c r="A56" s="119"/>
      <c r="B56" s="118"/>
      <c r="C56" s="118"/>
      <c r="D56" s="118"/>
      <c r="E56" s="118"/>
      <c r="F56" s="118"/>
    </row>
    <row r="57" spans="1:6">
      <c r="A57" s="116"/>
      <c r="B57" s="92"/>
      <c r="C57" s="92"/>
      <c r="D57" s="180"/>
      <c r="E57" s="181"/>
      <c r="F57" s="181"/>
    </row>
    <row r="58" spans="1:6">
      <c r="A58" s="116"/>
      <c r="B58" s="92"/>
      <c r="C58" s="92"/>
      <c r="D58" s="180"/>
      <c r="E58" s="181"/>
      <c r="F58" s="181"/>
    </row>
    <row r="59" spans="1:6">
      <c r="A59" s="116"/>
      <c r="B59" s="92"/>
      <c r="C59" s="92"/>
      <c r="D59" s="180"/>
      <c r="E59" s="181"/>
      <c r="F59" s="181"/>
    </row>
    <row r="60" spans="1:6">
      <c r="A60" s="116"/>
      <c r="B60" s="92"/>
      <c r="C60" s="92"/>
      <c r="D60" s="180"/>
      <c r="E60" s="181"/>
      <c r="F60" s="181"/>
    </row>
    <row r="61" spans="1:6">
      <c r="A61" s="116"/>
      <c r="B61" s="92"/>
      <c r="C61" s="92"/>
      <c r="D61" s="180"/>
      <c r="E61" s="181"/>
      <c r="F61" s="181"/>
    </row>
    <row r="62" spans="1:6">
      <c r="A62" s="116"/>
      <c r="B62" s="92"/>
      <c r="C62" s="119"/>
      <c r="D62" s="180"/>
      <c r="E62" s="181"/>
      <c r="F62" s="181"/>
    </row>
    <row r="63" spans="1:6">
      <c r="A63" s="116"/>
      <c r="B63" s="182"/>
      <c r="C63" s="119"/>
      <c r="D63" s="180"/>
      <c r="E63" s="181"/>
      <c r="F63" s="181"/>
    </row>
    <row r="64" spans="1:6">
      <c r="A64" s="116"/>
      <c r="B64" s="182"/>
      <c r="C64" s="119"/>
      <c r="D64" s="180"/>
      <c r="E64" s="181"/>
      <c r="F64" s="181"/>
    </row>
    <row r="65" spans="1:6">
      <c r="A65" s="116"/>
      <c r="B65" s="182"/>
      <c r="C65" s="119"/>
      <c r="D65" s="180"/>
      <c r="E65" s="181"/>
      <c r="F65" s="181"/>
    </row>
    <row r="66" spans="1:6">
      <c r="A66" s="116"/>
      <c r="B66" s="182"/>
      <c r="C66" s="92"/>
      <c r="D66" s="180"/>
      <c r="E66" s="181"/>
      <c r="F66" s="181"/>
    </row>
    <row r="67" spans="1:6">
      <c r="A67" s="116"/>
      <c r="B67" s="182"/>
      <c r="C67" s="92"/>
      <c r="D67" s="180"/>
      <c r="E67" s="181"/>
      <c r="F67" s="181"/>
    </row>
    <row r="68" spans="1:6">
      <c r="A68" s="116"/>
      <c r="B68" s="182"/>
      <c r="C68" s="119"/>
      <c r="D68" s="180"/>
      <c r="E68" s="181"/>
      <c r="F68" s="181"/>
    </row>
    <row r="69" spans="1:6">
      <c r="A69" s="116"/>
      <c r="B69" s="182"/>
      <c r="C69" s="92"/>
      <c r="D69" s="180"/>
      <c r="E69" s="181"/>
      <c r="F69" s="181"/>
    </row>
    <row r="70" spans="1:6">
      <c r="A70" s="116"/>
      <c r="B70" s="182"/>
      <c r="C70" s="92"/>
      <c r="D70" s="180"/>
      <c r="E70" s="181"/>
      <c r="F70" s="181"/>
    </row>
    <row r="71" spans="1:6">
      <c r="A71" s="116"/>
      <c r="B71" s="182"/>
      <c r="C71" s="92"/>
      <c r="D71" s="180"/>
      <c r="E71" s="181"/>
      <c r="F71" s="181"/>
    </row>
    <row r="72" spans="1:6">
      <c r="A72" s="116"/>
      <c r="B72" s="182"/>
      <c r="C72" s="119"/>
      <c r="D72" s="180"/>
      <c r="E72" s="181"/>
      <c r="F72" s="181"/>
    </row>
    <row r="73" spans="1:6">
      <c r="A73" s="116"/>
      <c r="B73" s="182"/>
      <c r="C73" s="119"/>
      <c r="D73" s="180"/>
      <c r="E73" s="181"/>
      <c r="F73" s="181"/>
    </row>
    <row r="74" spans="1:6">
      <c r="A74" s="116"/>
      <c r="B74" s="182"/>
      <c r="C74" s="92"/>
      <c r="D74" s="180"/>
      <c r="E74" s="181"/>
      <c r="F74" s="181"/>
    </row>
    <row r="75" spans="1:6">
      <c r="A75" s="116"/>
      <c r="B75" s="182"/>
      <c r="C75" s="92"/>
      <c r="D75" s="180"/>
      <c r="E75" s="181"/>
      <c r="F75" s="181"/>
    </row>
    <row r="76" spans="1:6">
      <c r="A76" s="116"/>
      <c r="B76" s="182"/>
      <c r="C76" s="92"/>
      <c r="D76" s="180"/>
      <c r="E76" s="181"/>
      <c r="F76" s="181"/>
    </row>
    <row r="77" spans="1:6">
      <c r="A77" s="116"/>
      <c r="B77" s="182"/>
      <c r="C77" s="92"/>
      <c r="D77" s="180"/>
      <c r="E77" s="181"/>
      <c r="F77" s="181"/>
    </row>
    <row r="78" spans="1:6">
      <c r="A78" s="116"/>
      <c r="B78" s="182"/>
      <c r="C78" s="92"/>
      <c r="D78" s="180"/>
      <c r="E78" s="181"/>
      <c r="F78" s="181"/>
    </row>
    <row r="79" spans="1:6">
      <c r="A79" s="116"/>
      <c r="B79" s="182"/>
      <c r="C79" s="92"/>
      <c r="D79" s="180"/>
      <c r="E79" s="181"/>
      <c r="F79" s="181"/>
    </row>
    <row r="80" spans="1:6">
      <c r="A80" s="116"/>
      <c r="B80" s="182"/>
      <c r="C80" s="92"/>
      <c r="D80" s="180"/>
      <c r="E80" s="181"/>
      <c r="F80" s="181"/>
    </row>
    <row r="81" spans="1:6">
      <c r="A81" s="116"/>
      <c r="B81" s="182"/>
      <c r="C81" s="92"/>
      <c r="D81" s="180"/>
      <c r="E81" s="181"/>
      <c r="F81" s="181"/>
    </row>
    <row r="82" spans="1:6">
      <c r="A82" s="116"/>
      <c r="B82" s="182"/>
      <c r="C82" s="92"/>
      <c r="D82" s="180"/>
      <c r="E82" s="181"/>
      <c r="F82" s="181"/>
    </row>
    <row r="83" spans="1:6">
      <c r="A83" s="116"/>
      <c r="B83" s="182"/>
      <c r="C83" s="92"/>
      <c r="D83" s="180"/>
      <c r="E83" s="181"/>
      <c r="F83" s="181"/>
    </row>
    <row r="84" spans="1:6">
      <c r="A84" s="116"/>
      <c r="B84" s="182"/>
      <c r="C84" s="92"/>
      <c r="D84" s="180"/>
      <c r="E84" s="181"/>
      <c r="F84" s="181"/>
    </row>
    <row r="85" spans="1:6">
      <c r="A85" s="116"/>
      <c r="B85" s="182"/>
      <c r="C85" s="92"/>
      <c r="D85" s="180"/>
      <c r="E85" s="181"/>
      <c r="F85" s="181"/>
    </row>
    <row r="86" spans="1:6">
      <c r="A86" s="116"/>
      <c r="B86" s="182"/>
      <c r="C86" s="92"/>
      <c r="D86" s="180"/>
      <c r="E86" s="181"/>
      <c r="F86" s="181"/>
    </row>
    <row r="87" spans="1:6">
      <c r="A87" s="116"/>
      <c r="B87" s="182"/>
      <c r="C87" s="92"/>
      <c r="D87" s="180"/>
      <c r="E87" s="181"/>
      <c r="F87" s="181"/>
    </row>
    <row r="88" spans="1:6">
      <c r="A88" s="116"/>
      <c r="B88" s="182"/>
      <c r="C88" s="92"/>
      <c r="D88" s="180"/>
      <c r="E88" s="181"/>
      <c r="F88" s="181"/>
    </row>
    <row r="89" spans="1:6">
      <c r="A89" s="116"/>
      <c r="B89" s="182"/>
      <c r="C89" s="92"/>
      <c r="D89" s="180"/>
      <c r="E89" s="181"/>
      <c r="F89" s="181"/>
    </row>
    <row r="90" spans="1:6">
      <c r="A90" s="116"/>
      <c r="B90" s="182"/>
      <c r="C90" s="92"/>
      <c r="D90" s="180"/>
      <c r="E90" s="181"/>
      <c r="F90" s="181"/>
    </row>
    <row r="91" spans="1:6">
      <c r="A91" s="116"/>
      <c r="B91" s="182"/>
      <c r="C91" s="92"/>
      <c r="D91" s="180"/>
      <c r="E91" s="181"/>
      <c r="F91" s="181"/>
    </row>
    <row r="92" spans="1:6">
      <c r="A92" s="116"/>
      <c r="B92" s="182"/>
      <c r="C92" s="92"/>
      <c r="D92" s="180"/>
      <c r="E92" s="181"/>
      <c r="F92" s="181"/>
    </row>
    <row r="93" spans="1:6">
      <c r="A93" s="116"/>
      <c r="B93" s="182"/>
      <c r="C93" s="92"/>
      <c r="D93" s="180"/>
      <c r="E93" s="181"/>
      <c r="F93" s="181"/>
    </row>
    <row r="94" spans="1:6">
      <c r="A94" s="116"/>
      <c r="B94" s="182"/>
      <c r="C94" s="92"/>
      <c r="D94" s="180"/>
      <c r="E94" s="181"/>
      <c r="F94" s="181"/>
    </row>
    <row r="95" spans="1:6">
      <c r="A95" s="116"/>
      <c r="B95" s="182"/>
      <c r="C95" s="92"/>
      <c r="D95" s="180"/>
      <c r="E95" s="181"/>
      <c r="F95" s="181"/>
    </row>
    <row r="96" spans="1:6">
      <c r="A96" s="116"/>
      <c r="B96" s="182"/>
      <c r="C96" s="92"/>
      <c r="D96" s="180"/>
      <c r="E96" s="181"/>
      <c r="F96" s="181"/>
    </row>
    <row r="97" spans="1:6">
      <c r="A97" s="116"/>
      <c r="B97" s="182"/>
      <c r="C97" s="92"/>
      <c r="D97" s="180"/>
      <c r="E97" s="181"/>
      <c r="F97" s="181"/>
    </row>
    <row r="98" spans="1:6">
      <c r="A98" s="116"/>
      <c r="B98" s="182"/>
      <c r="C98" s="92"/>
      <c r="D98" s="180"/>
      <c r="E98" s="181"/>
      <c r="F98" s="181"/>
    </row>
    <row r="99" spans="1:6">
      <c r="A99" s="116"/>
      <c r="B99" s="182"/>
      <c r="C99" s="92"/>
      <c r="D99" s="180"/>
      <c r="E99" s="181"/>
      <c r="F99" s="181"/>
    </row>
    <row r="100" spans="1:6">
      <c r="A100" s="116"/>
      <c r="B100" s="182"/>
      <c r="C100" s="92"/>
      <c r="D100" s="180"/>
      <c r="E100" s="181"/>
      <c r="F100" s="181"/>
    </row>
    <row r="101" spans="1:6">
      <c r="A101" s="116"/>
      <c r="B101" s="182"/>
      <c r="C101" s="92"/>
      <c r="D101" s="180"/>
      <c r="E101" s="181"/>
      <c r="F101" s="181"/>
    </row>
    <row r="102" spans="1:6">
      <c r="A102" s="116"/>
      <c r="B102" s="182"/>
      <c r="C102" s="92"/>
      <c r="D102" s="180"/>
      <c r="E102" s="181"/>
      <c r="F102" s="181"/>
    </row>
    <row r="103" spans="1:6">
      <c r="A103" s="116"/>
      <c r="B103" s="182"/>
      <c r="C103" s="92"/>
      <c r="D103" s="180"/>
      <c r="E103" s="181"/>
      <c r="F103" s="181"/>
    </row>
    <row r="104" spans="1:6">
      <c r="A104" s="116"/>
      <c r="B104" s="182"/>
      <c r="C104" s="92"/>
      <c r="D104" s="180"/>
      <c r="E104" s="181"/>
      <c r="F104" s="181"/>
    </row>
    <row r="105" spans="1:6">
      <c r="A105" s="116"/>
      <c r="B105" s="182"/>
      <c r="C105" s="92"/>
      <c r="D105" s="180"/>
      <c r="E105" s="181"/>
      <c r="F105" s="181"/>
    </row>
    <row r="106" spans="1:6">
      <c r="A106" s="116"/>
      <c r="B106" s="182"/>
      <c r="C106" s="92"/>
      <c r="D106" s="180"/>
      <c r="E106" s="181"/>
      <c r="F106" s="181"/>
    </row>
    <row r="107" spans="1:6">
      <c r="A107" s="116"/>
      <c r="B107" s="182"/>
      <c r="C107" s="92"/>
      <c r="D107" s="180"/>
      <c r="E107" s="181"/>
      <c r="F107" s="181"/>
    </row>
    <row r="108" spans="1:6">
      <c r="A108" s="116"/>
      <c r="B108" s="182"/>
      <c r="C108" s="92"/>
      <c r="D108" s="180"/>
      <c r="E108" s="181"/>
      <c r="F108" s="181"/>
    </row>
    <row r="109" spans="1:6">
      <c r="A109" s="116"/>
      <c r="B109" s="182"/>
      <c r="C109" s="92"/>
      <c r="D109" s="180"/>
      <c r="E109" s="181"/>
      <c r="F109" s="181"/>
    </row>
    <row r="110" spans="1:6">
      <c r="A110" s="116"/>
      <c r="B110" s="182"/>
      <c r="C110" s="108"/>
      <c r="D110" s="180"/>
      <c r="E110" s="181"/>
      <c r="F110" s="181"/>
    </row>
    <row r="111" spans="1:6">
      <c r="A111" s="116"/>
      <c r="B111" s="182"/>
      <c r="C111" s="92"/>
      <c r="D111" s="180"/>
      <c r="E111" s="181"/>
      <c r="F111" s="181"/>
    </row>
    <row r="112" spans="1:6">
      <c r="A112" s="116"/>
      <c r="B112" s="182"/>
      <c r="C112" s="119"/>
      <c r="D112" s="180"/>
      <c r="E112" s="181"/>
      <c r="F112" s="181"/>
    </row>
    <row r="113" spans="1:6">
      <c r="A113" s="116"/>
      <c r="B113" s="182"/>
      <c r="C113" s="119"/>
      <c r="D113" s="180"/>
      <c r="E113" s="181"/>
      <c r="F113" s="181"/>
    </row>
    <row r="114" spans="1:6">
      <c r="A114" s="116"/>
      <c r="B114" s="182"/>
      <c r="C114" s="119"/>
      <c r="D114" s="180"/>
      <c r="E114" s="181"/>
      <c r="F114" s="181"/>
    </row>
    <row r="115" spans="1:6">
      <c r="A115" s="116"/>
      <c r="B115" s="182"/>
      <c r="C115" s="92"/>
      <c r="D115" s="180"/>
      <c r="E115" s="181"/>
      <c r="F115" s="181"/>
    </row>
    <row r="116" spans="1:6">
      <c r="A116" s="116"/>
      <c r="B116" s="182"/>
      <c r="C116" s="92"/>
      <c r="D116" s="180"/>
      <c r="E116" s="181"/>
      <c r="F116" s="181"/>
    </row>
    <row r="117" spans="1:6">
      <c r="A117" s="116"/>
      <c r="B117" s="182"/>
      <c r="C117" s="92"/>
      <c r="D117" s="180"/>
      <c r="E117" s="181"/>
      <c r="F117" s="181"/>
    </row>
    <row r="118" spans="1:6">
      <c r="A118" s="116"/>
      <c r="B118" s="182"/>
      <c r="C118" s="92"/>
      <c r="D118" s="180"/>
      <c r="E118" s="181"/>
      <c r="F118" s="181"/>
    </row>
    <row r="119" spans="1:6">
      <c r="A119" s="116"/>
      <c r="B119" s="182"/>
      <c r="C119" s="92"/>
      <c r="D119" s="180"/>
      <c r="E119" s="181"/>
      <c r="F119" s="181"/>
    </row>
    <row r="120" spans="1:6">
      <c r="A120" s="116"/>
      <c r="B120" s="182"/>
      <c r="C120" s="92"/>
      <c r="D120" s="180"/>
      <c r="E120" s="181"/>
      <c r="F120" s="181"/>
    </row>
    <row r="121" spans="1:6">
      <c r="A121" s="116"/>
      <c r="B121" s="182"/>
      <c r="C121" s="92"/>
      <c r="D121" s="180"/>
      <c r="E121" s="181"/>
      <c r="F121" s="181"/>
    </row>
    <row r="122" spans="1:6">
      <c r="A122" s="116"/>
      <c r="B122" s="182"/>
      <c r="C122" s="92"/>
      <c r="D122" s="180"/>
      <c r="E122" s="181"/>
      <c r="F122" s="181"/>
    </row>
    <row r="123" spans="1:6">
      <c r="A123" s="116"/>
      <c r="B123" s="182"/>
      <c r="C123" s="92"/>
      <c r="D123" s="180"/>
      <c r="E123" s="181"/>
      <c r="F123" s="181"/>
    </row>
    <row r="124" spans="1:6">
      <c r="A124" s="116"/>
      <c r="B124" s="182"/>
      <c r="C124" s="92"/>
      <c r="D124" s="180"/>
      <c r="E124" s="181"/>
      <c r="F124" s="181"/>
    </row>
    <row r="125" spans="1:6">
      <c r="A125" s="116"/>
      <c r="B125" s="182"/>
      <c r="C125" s="92"/>
      <c r="D125" s="180"/>
      <c r="E125" s="181"/>
      <c r="F125" s="181"/>
    </row>
    <row r="126" spans="1:6">
      <c r="A126" s="116"/>
      <c r="B126" s="182"/>
      <c r="C126" s="92"/>
      <c r="D126" s="180"/>
      <c r="E126" s="181"/>
      <c r="F126" s="181"/>
    </row>
    <row r="127" spans="1:6">
      <c r="A127" s="116"/>
      <c r="B127" s="182"/>
      <c r="C127" s="92"/>
      <c r="D127" s="180"/>
      <c r="E127" s="181"/>
      <c r="F127" s="181"/>
    </row>
    <row r="128" spans="1:6">
      <c r="A128" s="116"/>
      <c r="B128" s="182"/>
      <c r="C128" s="92"/>
      <c r="D128" s="180"/>
      <c r="E128" s="181"/>
      <c r="F128" s="181"/>
    </row>
    <row r="129" spans="1:6">
      <c r="A129" s="116"/>
      <c r="B129" s="182"/>
      <c r="C129" s="92"/>
      <c r="D129" s="180"/>
      <c r="E129" s="181"/>
      <c r="F129" s="181"/>
    </row>
    <row r="130" spans="1:6">
      <c r="A130" s="116"/>
      <c r="B130" s="182"/>
      <c r="C130" s="92"/>
      <c r="D130" s="180"/>
      <c r="E130" s="181"/>
      <c r="F130" s="181"/>
    </row>
    <row r="131" spans="1:6">
      <c r="A131" s="116"/>
      <c r="B131" s="182"/>
      <c r="C131" s="92"/>
      <c r="D131" s="180"/>
      <c r="E131" s="181"/>
      <c r="F131" s="181"/>
    </row>
    <row r="132" spans="1:6">
      <c r="A132" s="116"/>
      <c r="B132" s="183"/>
      <c r="C132" s="92"/>
      <c r="D132" s="184"/>
      <c r="E132" s="181"/>
      <c r="F132" s="181"/>
    </row>
    <row r="133" spans="1:6">
      <c r="A133" s="142"/>
      <c r="B133" s="142"/>
      <c r="C133" s="142"/>
      <c r="D133" s="142"/>
      <c r="E133" s="185"/>
      <c r="F133" s="185"/>
    </row>
    <row r="134" spans="1:6">
      <c r="A134" s="142"/>
      <c r="B134" s="142"/>
      <c r="C134" s="142"/>
      <c r="D134" s="142"/>
      <c r="E134" s="185"/>
      <c r="F134" s="185"/>
    </row>
    <row r="135" spans="1:6">
      <c r="A135" s="142"/>
      <c r="B135" s="142"/>
      <c r="C135" s="142"/>
      <c r="D135" s="142"/>
      <c r="E135" s="185"/>
      <c r="F135" s="185"/>
    </row>
    <row r="136" spans="1:6">
      <c r="A136" s="142"/>
      <c r="B136" s="142"/>
      <c r="C136" s="142"/>
      <c r="D136" s="142"/>
      <c r="E136" s="185"/>
      <c r="F136" s="185"/>
    </row>
    <row r="137" spans="1:6">
      <c r="A137" s="142"/>
      <c r="B137" s="142"/>
      <c r="C137" s="142"/>
      <c r="D137" s="142"/>
      <c r="E137" s="185"/>
      <c r="F137" s="185"/>
    </row>
    <row r="138" spans="1:6">
      <c r="A138" s="142"/>
      <c r="B138" s="142"/>
      <c r="C138" s="142"/>
      <c r="D138" s="142"/>
      <c r="E138" s="185"/>
      <c r="F138" s="185"/>
    </row>
    <row r="139" spans="1:6">
      <c r="A139" s="142"/>
      <c r="B139" s="142"/>
      <c r="C139" s="142"/>
      <c r="D139" s="142"/>
      <c r="E139" s="185"/>
      <c r="F139" s="185"/>
    </row>
    <row r="141" spans="1:6">
      <c r="A141" s="341"/>
      <c r="B141" s="342"/>
      <c r="C141" s="179"/>
      <c r="D141" s="179"/>
      <c r="E141" s="179"/>
      <c r="F141" s="179"/>
    </row>
    <row r="142" spans="1:6">
      <c r="A142" s="119"/>
      <c r="B142" s="118"/>
      <c r="C142" s="118"/>
      <c r="D142" s="118"/>
      <c r="E142" s="118"/>
      <c r="F142" s="118"/>
    </row>
    <row r="143" spans="1:6">
      <c r="A143" s="186"/>
      <c r="B143" s="187"/>
      <c r="C143" s="187"/>
      <c r="D143" s="188"/>
      <c r="E143" s="189"/>
      <c r="F143" s="189"/>
    </row>
    <row r="144" spans="1:6">
      <c r="A144" s="186"/>
      <c r="B144" s="108"/>
      <c r="C144" s="190"/>
      <c r="D144" s="190"/>
      <c r="E144" s="185"/>
      <c r="F144" s="185"/>
    </row>
  </sheetData>
  <mergeCells count="5">
    <mergeCell ref="A2:E2"/>
    <mergeCell ref="A141:B141"/>
    <mergeCell ref="A50:C50"/>
    <mergeCell ref="A55:B55"/>
    <mergeCell ref="D3:I3"/>
  </mergeCells>
  <phoneticPr fontId="2" type="noConversion"/>
  <pageMargins left="0.78740157499999996" right="0.78740157499999996" top="0.984251969" bottom="0.984251969" header="0.4921259845" footer="0.4921259845"/>
  <pageSetup paperSize="9" scale="89" fitToWidth="0" fitToHeight="4"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O31"/>
  <sheetViews>
    <sheetView topLeftCell="A3" zoomScaleNormal="100" workbookViewId="0">
      <selection activeCell="C5" sqref="C5"/>
    </sheetView>
  </sheetViews>
  <sheetFormatPr defaultRowHeight="12.75"/>
  <cols>
    <col min="1" max="1" width="5.140625" style="1" customWidth="1"/>
    <col min="2" max="8" width="11.7109375" style="1" customWidth="1"/>
    <col min="9" max="9" width="9.140625" style="1"/>
    <col min="10" max="11" width="11.7109375" style="1" customWidth="1"/>
    <col min="12" max="12" width="9.85546875" style="1" customWidth="1"/>
    <col min="13" max="13" width="8.85546875" style="1" customWidth="1"/>
    <col min="14" max="14" width="9" style="1" customWidth="1"/>
    <col min="15" max="15" width="8.85546875" style="1" customWidth="1"/>
    <col min="16" max="16" width="11.7109375" style="1" customWidth="1"/>
    <col min="17" max="16384" width="9.140625" style="1"/>
  </cols>
  <sheetData>
    <row r="1" spans="1:15">
      <c r="A1" s="1" t="s">
        <v>462</v>
      </c>
    </row>
    <row r="2" spans="1:15" ht="18.75">
      <c r="A2" s="157" t="s">
        <v>612</v>
      </c>
      <c r="E2" s="27"/>
      <c r="F2" s="27"/>
      <c r="G2" s="27"/>
      <c r="H2" s="27"/>
    </row>
    <row r="3" spans="1:15" ht="12.75" customHeight="1">
      <c r="E3" s="27"/>
      <c r="F3" s="27"/>
      <c r="G3" s="27"/>
      <c r="H3" s="27"/>
    </row>
    <row r="4" spans="1:15">
      <c r="A4" s="28" t="s">
        <v>406</v>
      </c>
      <c r="C4" s="28" t="s">
        <v>431</v>
      </c>
    </row>
    <row r="5" spans="1:15">
      <c r="A5" s="5" t="s">
        <v>432</v>
      </c>
      <c r="C5" s="5" t="s">
        <v>626</v>
      </c>
    </row>
    <row r="6" spans="1:15">
      <c r="A6" s="29" t="s">
        <v>433</v>
      </c>
      <c r="C6" s="29" t="s">
        <v>425</v>
      </c>
    </row>
    <row r="7" spans="1:15">
      <c r="A7" s="29" t="s">
        <v>434</v>
      </c>
      <c r="C7" s="29" t="s">
        <v>426</v>
      </c>
    </row>
    <row r="8" spans="1:15">
      <c r="A8" s="29" t="s">
        <v>435</v>
      </c>
      <c r="C8" s="29" t="s">
        <v>427</v>
      </c>
      <c r="O8" s="30" t="s">
        <v>383</v>
      </c>
    </row>
    <row r="9" spans="1:15">
      <c r="M9" s="30" t="s">
        <v>384</v>
      </c>
      <c r="N9" s="30" t="s">
        <v>384</v>
      </c>
      <c r="O9" s="30" t="s">
        <v>588</v>
      </c>
    </row>
    <row r="10" spans="1:15">
      <c r="M10" s="31" t="s">
        <v>587</v>
      </c>
      <c r="N10" s="31" t="s">
        <v>382</v>
      </c>
      <c r="O10" s="30" t="s">
        <v>589</v>
      </c>
    </row>
    <row r="11" spans="1:15" ht="13.5" thickBot="1">
      <c r="C11" s="30" t="s">
        <v>585</v>
      </c>
      <c r="D11" s="30" t="s">
        <v>585</v>
      </c>
      <c r="E11" s="30" t="s">
        <v>585</v>
      </c>
      <c r="F11" s="30" t="s">
        <v>585</v>
      </c>
      <c r="G11" s="30" t="s">
        <v>585</v>
      </c>
      <c r="H11" s="30" t="s">
        <v>585</v>
      </c>
      <c r="I11" s="30" t="s">
        <v>586</v>
      </c>
      <c r="J11" s="30" t="s">
        <v>585</v>
      </c>
      <c r="K11" s="30" t="s">
        <v>585</v>
      </c>
      <c r="L11" s="30" t="s">
        <v>586</v>
      </c>
      <c r="M11" s="30" t="s">
        <v>586</v>
      </c>
      <c r="N11" s="30" t="s">
        <v>232</v>
      </c>
      <c r="O11" s="30" t="s">
        <v>586</v>
      </c>
    </row>
    <row r="12" spans="1:15" ht="65.25" customHeight="1">
      <c r="A12" s="32" t="s">
        <v>399</v>
      </c>
      <c r="B12" s="33" t="s">
        <v>235</v>
      </c>
      <c r="C12" s="73" t="s">
        <v>236</v>
      </c>
      <c r="D12" s="73" t="s">
        <v>237</v>
      </c>
      <c r="E12" s="73" t="s">
        <v>176</v>
      </c>
      <c r="F12" s="73" t="s">
        <v>227</v>
      </c>
      <c r="G12" s="73" t="s">
        <v>228</v>
      </c>
      <c r="H12" s="73" t="s">
        <v>436</v>
      </c>
      <c r="I12" s="74" t="s">
        <v>428</v>
      </c>
      <c r="J12" s="74" t="s">
        <v>342</v>
      </c>
      <c r="K12" s="74" t="s">
        <v>544</v>
      </c>
      <c r="L12" s="74" t="s">
        <v>429</v>
      </c>
      <c r="M12" s="75" t="s">
        <v>430</v>
      </c>
      <c r="N12" s="75" t="s">
        <v>430</v>
      </c>
      <c r="O12" s="76" t="s">
        <v>430</v>
      </c>
    </row>
    <row r="13" spans="1:15" ht="38.25">
      <c r="A13" s="34">
        <v>1111</v>
      </c>
      <c r="B13" s="35" t="s">
        <v>238</v>
      </c>
      <c r="C13" s="125">
        <v>13054206.949999999</v>
      </c>
      <c r="D13" s="126">
        <v>14483957.050000001</v>
      </c>
      <c r="E13" s="126">
        <v>14855013.15</v>
      </c>
      <c r="F13" s="126">
        <v>17517180.329999998</v>
      </c>
      <c r="G13" s="126">
        <v>18178073.379999999</v>
      </c>
      <c r="H13" s="126">
        <v>18572739.41</v>
      </c>
      <c r="I13" s="46">
        <v>18160</v>
      </c>
      <c r="J13" s="72">
        <v>15338409.15</v>
      </c>
      <c r="K13" s="72">
        <v>17120521.050000001</v>
      </c>
      <c r="L13" s="36">
        <v>20239</v>
      </c>
      <c r="M13" s="37">
        <v>22641</v>
      </c>
      <c r="N13" s="38">
        <v>23290</v>
      </c>
      <c r="O13" s="39">
        <v>21509</v>
      </c>
    </row>
    <row r="14" spans="1:15" ht="32.25" customHeight="1">
      <c r="A14" s="34">
        <v>1112</v>
      </c>
      <c r="B14" s="35" t="s">
        <v>239</v>
      </c>
      <c r="C14" s="125">
        <v>2146652.46</v>
      </c>
      <c r="D14" s="126">
        <v>1418524.33</v>
      </c>
      <c r="E14" s="126">
        <v>743370.23</v>
      </c>
      <c r="F14" s="127">
        <v>1999142.42</v>
      </c>
      <c r="G14" s="127">
        <v>564186.9</v>
      </c>
      <c r="H14" s="127">
        <v>1400983.7</v>
      </c>
      <c r="I14" s="46">
        <v>500</v>
      </c>
      <c r="J14" s="72">
        <v>684132.31</v>
      </c>
      <c r="K14" s="72">
        <v>754313.62</v>
      </c>
      <c r="L14" s="36">
        <v>1281</v>
      </c>
      <c r="M14" s="37">
        <v>530</v>
      </c>
      <c r="N14" s="38">
        <v>530</v>
      </c>
      <c r="O14" s="39">
        <v>500</v>
      </c>
    </row>
    <row r="15" spans="1:15" ht="31.5" customHeight="1">
      <c r="A15" s="34">
        <v>1113</v>
      </c>
      <c r="B15" s="35" t="s">
        <v>240</v>
      </c>
      <c r="C15" s="125">
        <v>1198797.05</v>
      </c>
      <c r="D15" s="126">
        <v>1295917.3500000001</v>
      </c>
      <c r="E15" s="126">
        <v>1530110.4</v>
      </c>
      <c r="F15" s="127">
        <v>1803661.46</v>
      </c>
      <c r="G15" s="127">
        <v>2061663.9</v>
      </c>
      <c r="H15" s="127">
        <v>2195599.2200000002</v>
      </c>
      <c r="I15" s="46">
        <v>2150</v>
      </c>
      <c r="J15" s="72">
        <v>1702906.36</v>
      </c>
      <c r="K15" s="72">
        <v>1897683.36</v>
      </c>
      <c r="L15" s="36">
        <v>2185</v>
      </c>
      <c r="M15" s="37">
        <v>2060</v>
      </c>
      <c r="N15" s="38">
        <v>2070</v>
      </c>
      <c r="O15" s="39">
        <v>2060</v>
      </c>
    </row>
    <row r="16" spans="1:15" ht="28.5" customHeight="1">
      <c r="A16" s="34">
        <v>1121</v>
      </c>
      <c r="B16" s="35" t="s">
        <v>241</v>
      </c>
      <c r="C16" s="125">
        <v>14654283.4</v>
      </c>
      <c r="D16" s="126">
        <v>13557232.73</v>
      </c>
      <c r="E16" s="126">
        <v>14057687.58</v>
      </c>
      <c r="F16" s="127">
        <v>17518367.199999999</v>
      </c>
      <c r="G16" s="127">
        <v>19705010.670000002</v>
      </c>
      <c r="H16" s="127">
        <v>20179627.550000001</v>
      </c>
      <c r="I16" s="36">
        <v>19800</v>
      </c>
      <c r="J16" s="72">
        <v>17692237.559999999</v>
      </c>
      <c r="K16" s="72">
        <v>18845567.010000002</v>
      </c>
      <c r="L16" s="36">
        <v>21733</v>
      </c>
      <c r="M16" s="37">
        <v>23888</v>
      </c>
      <c r="N16" s="38">
        <v>23420</v>
      </c>
      <c r="O16" s="39">
        <v>22694</v>
      </c>
    </row>
    <row r="17" spans="1:15" ht="18" customHeight="1">
      <c r="A17" s="34">
        <v>1211</v>
      </c>
      <c r="B17" s="35" t="s">
        <v>243</v>
      </c>
      <c r="C17" s="125">
        <v>31507431.25</v>
      </c>
      <c r="D17" s="126">
        <v>31015961</v>
      </c>
      <c r="E17" s="126">
        <v>30312046.75</v>
      </c>
      <c r="F17" s="127">
        <v>36388122.759999998</v>
      </c>
      <c r="G17" s="127">
        <v>39564540.520000003</v>
      </c>
      <c r="H17" s="127">
        <v>39972910.060000002</v>
      </c>
      <c r="I17" s="36">
        <v>39350</v>
      </c>
      <c r="J17" s="72">
        <v>29787925.949999999</v>
      </c>
      <c r="K17" s="72">
        <v>33353205.559999999</v>
      </c>
      <c r="L17" s="36">
        <v>41378</v>
      </c>
      <c r="M17" s="37">
        <v>44231</v>
      </c>
      <c r="N17" s="38">
        <v>46560</v>
      </c>
      <c r="O17" s="39">
        <v>42019</v>
      </c>
    </row>
    <row r="18" spans="1:15" ht="25.5">
      <c r="A18" s="34">
        <v>1511</v>
      </c>
      <c r="B18" s="35" t="s">
        <v>242</v>
      </c>
      <c r="C18" s="125">
        <v>3278614</v>
      </c>
      <c r="D18" s="126">
        <v>3094453</v>
      </c>
      <c r="E18" s="126">
        <v>3752653</v>
      </c>
      <c r="F18" s="127">
        <v>3318181.21</v>
      </c>
      <c r="G18" s="127">
        <v>3671156.67</v>
      </c>
      <c r="H18" s="127">
        <v>3573646.61</v>
      </c>
      <c r="I18" s="36">
        <v>3400</v>
      </c>
      <c r="J18" s="72">
        <v>3171626.47</v>
      </c>
      <c r="K18" s="72">
        <v>3805825</v>
      </c>
      <c r="L18" s="36">
        <v>3400</v>
      </c>
      <c r="M18" s="37">
        <v>3574</v>
      </c>
      <c r="N18" s="38">
        <v>0</v>
      </c>
      <c r="O18" s="39">
        <v>3400</v>
      </c>
    </row>
    <row r="19" spans="1:15" ht="13.5" thickBot="1">
      <c r="A19" s="40"/>
      <c r="B19" s="41"/>
      <c r="C19" s="128">
        <f t="shared" ref="C19:O19" si="0">SUM(C13:C18)</f>
        <v>65839985.109999999</v>
      </c>
      <c r="D19" s="128">
        <f t="shared" si="0"/>
        <v>64866045.460000001</v>
      </c>
      <c r="E19" s="128">
        <f t="shared" si="0"/>
        <v>65250881.109999999</v>
      </c>
      <c r="F19" s="128">
        <f t="shared" si="0"/>
        <v>78544655.37999998</v>
      </c>
      <c r="G19" s="128">
        <f t="shared" si="0"/>
        <v>83744632.040000007</v>
      </c>
      <c r="H19" s="128">
        <f t="shared" si="0"/>
        <v>85895506.549999997</v>
      </c>
      <c r="I19" s="42">
        <f t="shared" si="0"/>
        <v>83360</v>
      </c>
      <c r="J19" s="42">
        <f t="shared" si="0"/>
        <v>68377237.799999997</v>
      </c>
      <c r="K19" s="42">
        <f t="shared" si="0"/>
        <v>75777115.600000009</v>
      </c>
      <c r="L19" s="42">
        <f t="shared" si="0"/>
        <v>90216</v>
      </c>
      <c r="M19" s="43">
        <f t="shared" si="0"/>
        <v>96924</v>
      </c>
      <c r="N19" s="43">
        <f t="shared" si="0"/>
        <v>95870</v>
      </c>
      <c r="O19" s="44">
        <f t="shared" si="0"/>
        <v>92182</v>
      </c>
    </row>
    <row r="20" spans="1:15">
      <c r="B20" s="6"/>
      <c r="C20" s="45" t="s">
        <v>387</v>
      </c>
      <c r="D20" s="45" t="s">
        <v>386</v>
      </c>
      <c r="E20" s="45" t="s">
        <v>385</v>
      </c>
      <c r="F20" s="45" t="s">
        <v>388</v>
      </c>
      <c r="G20" s="45" t="s">
        <v>389</v>
      </c>
      <c r="H20" s="45" t="s">
        <v>437</v>
      </c>
      <c r="I20" s="45" t="s">
        <v>438</v>
      </c>
      <c r="J20" s="45" t="s">
        <v>439</v>
      </c>
      <c r="K20" s="45" t="s">
        <v>440</v>
      </c>
      <c r="L20" s="45" t="s">
        <v>441</v>
      </c>
      <c r="M20" s="45" t="s">
        <v>442</v>
      </c>
      <c r="N20" s="45" t="s">
        <v>443</v>
      </c>
      <c r="O20" s="45" t="s">
        <v>444</v>
      </c>
    </row>
    <row r="21" spans="1:15">
      <c r="B21" s="6"/>
      <c r="C21" s="45"/>
      <c r="D21" s="45"/>
      <c r="E21" s="45"/>
      <c r="F21" s="45"/>
      <c r="G21" s="45"/>
      <c r="H21" s="45"/>
      <c r="I21" s="45"/>
      <c r="J21" s="45"/>
      <c r="K21" s="45"/>
      <c r="L21" s="45"/>
      <c r="M21" s="45"/>
      <c r="N21" s="45"/>
      <c r="O21" s="45"/>
    </row>
    <row r="22" spans="1:15">
      <c r="A22" s="1" t="s">
        <v>445</v>
      </c>
      <c r="B22" s="6"/>
      <c r="C22" s="45"/>
      <c r="D22" s="45"/>
      <c r="E22" s="45"/>
      <c r="F22" s="45"/>
      <c r="G22" s="45"/>
      <c r="H22" s="45"/>
      <c r="I22" s="45"/>
      <c r="J22" s="45"/>
      <c r="K22" s="45"/>
      <c r="L22" s="45"/>
      <c r="M22" s="45"/>
      <c r="N22" s="45"/>
      <c r="O22" s="45"/>
    </row>
    <row r="23" spans="1:15" s="132" customFormat="1" ht="13.5" customHeight="1">
      <c r="B23" s="133"/>
      <c r="M23" s="134"/>
      <c r="N23" s="134"/>
      <c r="O23" s="135"/>
    </row>
    <row r="24" spans="1:15">
      <c r="A24" s="1" t="s">
        <v>403</v>
      </c>
      <c r="M24" s="136"/>
      <c r="N24" s="136"/>
      <c r="O24" s="30"/>
    </row>
    <row r="25" spans="1:15">
      <c r="A25" s="1" t="s">
        <v>446</v>
      </c>
      <c r="M25" s="136"/>
      <c r="N25" s="136"/>
      <c r="O25" s="30"/>
    </row>
    <row r="26" spans="1:15">
      <c r="A26" s="1" t="s">
        <v>447</v>
      </c>
      <c r="M26" s="136"/>
      <c r="N26" s="136"/>
      <c r="O26" s="30"/>
    </row>
    <row r="27" spans="1:15">
      <c r="A27" s="1" t="s">
        <v>448</v>
      </c>
      <c r="M27" s="136"/>
      <c r="N27" s="136"/>
      <c r="O27" s="30"/>
    </row>
    <row r="28" spans="1:15" s="132" customFormat="1"/>
    <row r="29" spans="1:15">
      <c r="A29" s="261" t="s">
        <v>85</v>
      </c>
    </row>
    <row r="30" spans="1:15">
      <c r="A30" s="1" t="s">
        <v>86</v>
      </c>
    </row>
    <row r="31" spans="1:15">
      <c r="A31" s="1" t="s">
        <v>96</v>
      </c>
    </row>
  </sheetData>
  <phoneticPr fontId="2" type="noConversion"/>
  <hyperlinks>
    <hyperlink ref="M10" r:id="rId1"/>
    <hyperlink ref="N10" r:id="rId2"/>
  </hyperlinks>
  <pageMargins left="0.78740157499999996" right="0.78740157499999996" top="0.984251969" bottom="0.984251969" header="0.4921259845" footer="0.4921259845"/>
  <pageSetup paperSize="9" scale="84" orientation="landscape" r:id="rId3"/>
  <headerFooter alignWithMargins="0"/>
</worksheet>
</file>

<file path=xl/worksheets/sheet4.xml><?xml version="1.0" encoding="utf-8"?>
<worksheet xmlns="http://schemas.openxmlformats.org/spreadsheetml/2006/main" xmlns:r="http://schemas.openxmlformats.org/officeDocument/2006/relationships">
  <sheetPr>
    <tabColor rgb="FFFF0000"/>
  </sheetPr>
  <dimension ref="A1:G236"/>
  <sheetViews>
    <sheetView zoomScaleNormal="100" zoomScaleSheetLayoutView="100" workbookViewId="0">
      <selection activeCell="D6" sqref="D6"/>
    </sheetView>
  </sheetViews>
  <sheetFormatPr defaultRowHeight="12.75"/>
  <cols>
    <col min="1" max="1" width="7.140625" style="1" customWidth="1"/>
    <col min="2" max="2" width="91.7109375" style="316" customWidth="1"/>
    <col min="3" max="3" width="11.5703125" style="1" customWidth="1"/>
    <col min="4" max="4" width="12" style="1" customWidth="1"/>
    <col min="5" max="5" width="11" style="1" customWidth="1"/>
    <col min="6" max="6" width="11.7109375" style="1" customWidth="1"/>
    <col min="7" max="16384" width="9.140625" style="1"/>
  </cols>
  <sheetData>
    <row r="1" spans="1:6">
      <c r="A1" s="1" t="s">
        <v>464</v>
      </c>
    </row>
    <row r="2" spans="1:6" ht="18.75">
      <c r="A2" s="349" t="s">
        <v>61</v>
      </c>
      <c r="B2" s="350"/>
      <c r="C2" s="350"/>
      <c r="D2" s="350"/>
      <c r="E2" s="350"/>
    </row>
    <row r="3" spans="1:6" ht="12.4" customHeight="1">
      <c r="A3" s="297"/>
      <c r="B3" s="317"/>
      <c r="C3" s="298"/>
      <c r="D3" s="298"/>
      <c r="E3" s="298"/>
    </row>
    <row r="4" spans="1:6" ht="12.4" customHeight="1"/>
    <row r="5" spans="1:6" ht="38.25">
      <c r="A5" s="78" t="s">
        <v>400</v>
      </c>
      <c r="B5" s="78" t="s">
        <v>198</v>
      </c>
      <c r="C5" s="79" t="s">
        <v>199</v>
      </c>
      <c r="D5" s="80" t="s">
        <v>92</v>
      </c>
      <c r="E5" s="79" t="s">
        <v>197</v>
      </c>
    </row>
    <row r="7" spans="1:6">
      <c r="A7" s="58">
        <v>1037</v>
      </c>
      <c r="B7" s="78" t="s">
        <v>166</v>
      </c>
      <c r="C7" s="81">
        <f>SUM(C8:C8)</f>
        <v>2636</v>
      </c>
      <c r="D7" s="81">
        <f>SUM(D8:D8)</f>
        <v>2636</v>
      </c>
      <c r="E7" s="58"/>
      <c r="F7" s="10"/>
    </row>
    <row r="8" spans="1:6" ht="127.5">
      <c r="A8" s="82"/>
      <c r="B8" s="82" t="s">
        <v>87</v>
      </c>
      <c r="C8" s="83">
        <v>2636</v>
      </c>
      <c r="D8" s="83">
        <v>2636</v>
      </c>
      <c r="E8" s="82"/>
    </row>
    <row r="9" spans="1:6">
      <c r="A9" s="84"/>
      <c r="B9" s="85"/>
      <c r="C9" s="87"/>
      <c r="D9" s="86"/>
      <c r="E9" s="86"/>
    </row>
    <row r="10" spans="1:6">
      <c r="A10" s="58">
        <v>2143</v>
      </c>
      <c r="B10" s="78" t="s">
        <v>115</v>
      </c>
      <c r="C10" s="81">
        <f>SUM(C11:C11)</f>
        <v>390</v>
      </c>
      <c r="D10" s="81">
        <f>SUM(D11:D11)</f>
        <v>330</v>
      </c>
      <c r="E10" s="58"/>
      <c r="F10" s="10"/>
    </row>
    <row r="11" spans="1:6" ht="102">
      <c r="A11" s="88"/>
      <c r="B11" s="89" t="s">
        <v>535</v>
      </c>
      <c r="C11" s="90">
        <v>390</v>
      </c>
      <c r="D11" s="90">
        <v>330</v>
      </c>
      <c r="E11" s="89"/>
    </row>
    <row r="12" spans="1:6">
      <c r="A12" s="86"/>
      <c r="B12" s="318"/>
      <c r="C12" s="87"/>
      <c r="D12" s="86"/>
      <c r="E12" s="86"/>
    </row>
    <row r="13" spans="1:6">
      <c r="A13" s="58">
        <v>2212</v>
      </c>
      <c r="B13" s="78" t="s">
        <v>167</v>
      </c>
      <c r="C13" s="81">
        <f>SUM(C14:C14)</f>
        <v>500</v>
      </c>
      <c r="D13" s="81">
        <f>SUM(D14:D14)</f>
        <v>500</v>
      </c>
      <c r="E13" s="58"/>
      <c r="F13" s="10"/>
    </row>
    <row r="14" spans="1:6" ht="51">
      <c r="A14" s="88"/>
      <c r="B14" s="102" t="s">
        <v>114</v>
      </c>
      <c r="C14" s="90">
        <v>500</v>
      </c>
      <c r="D14" s="90">
        <v>500</v>
      </c>
      <c r="E14" s="90"/>
      <c r="F14" s="1" t="s">
        <v>33</v>
      </c>
    </row>
    <row r="15" spans="1:6">
      <c r="A15" s="54"/>
      <c r="B15" s="54"/>
      <c r="C15" s="91"/>
      <c r="D15" s="92"/>
      <c r="E15" s="54"/>
    </row>
    <row r="16" spans="1:6">
      <c r="A16" s="58">
        <v>2219</v>
      </c>
      <c r="B16" s="78" t="s">
        <v>168</v>
      </c>
      <c r="C16" s="81">
        <f>SUM(C17:C20)</f>
        <v>419</v>
      </c>
      <c r="D16" s="81">
        <f>SUM(D17:D20)</f>
        <v>10919</v>
      </c>
      <c r="E16" s="58"/>
      <c r="F16" s="10"/>
    </row>
    <row r="17" spans="1:7" ht="51">
      <c r="A17" s="93"/>
      <c r="B17" s="102" t="s">
        <v>108</v>
      </c>
      <c r="C17" s="83">
        <v>400</v>
      </c>
      <c r="D17" s="83">
        <v>400</v>
      </c>
      <c r="E17" s="94"/>
      <c r="F17" s="10"/>
    </row>
    <row r="18" spans="1:7" ht="25.5">
      <c r="A18" s="82"/>
      <c r="B18" s="94" t="s">
        <v>109</v>
      </c>
      <c r="C18" s="83">
        <v>19</v>
      </c>
      <c r="D18" s="83">
        <v>19</v>
      </c>
      <c r="E18" s="94"/>
    </row>
    <row r="19" spans="1:7" ht="76.5">
      <c r="A19" s="82"/>
      <c r="B19" s="173" t="s">
        <v>518</v>
      </c>
      <c r="C19" s="83"/>
      <c r="D19" s="83">
        <v>5000</v>
      </c>
      <c r="E19" s="94"/>
    </row>
    <row r="20" spans="1:7" ht="76.5">
      <c r="A20" s="82"/>
      <c r="B20" s="319" t="s">
        <v>82</v>
      </c>
      <c r="C20" s="258"/>
      <c r="D20" s="83">
        <v>5500</v>
      </c>
      <c r="E20" s="82"/>
    </row>
    <row r="21" spans="1:7">
      <c r="A21" s="86"/>
      <c r="B21" s="284"/>
      <c r="C21" s="87"/>
      <c r="D21" s="86"/>
      <c r="E21" s="86"/>
    </row>
    <row r="22" spans="1:7">
      <c r="A22" s="58">
        <v>2221</v>
      </c>
      <c r="B22" s="78" t="s">
        <v>329</v>
      </c>
      <c r="C22" s="81">
        <f>SUM(C23:C24)</f>
        <v>406</v>
      </c>
      <c r="D22" s="81">
        <f>SUM(D23:D24)</f>
        <v>425</v>
      </c>
      <c r="E22" s="58"/>
      <c r="F22" s="10"/>
    </row>
    <row r="23" spans="1:7" s="7" customFormat="1" ht="38.25">
      <c r="A23" s="63"/>
      <c r="B23" s="173" t="s">
        <v>536</v>
      </c>
      <c r="C23" s="105">
        <v>25</v>
      </c>
      <c r="D23" s="105">
        <v>25</v>
      </c>
      <c r="E23" s="63"/>
      <c r="F23" s="64"/>
    </row>
    <row r="24" spans="1:7" ht="63.75">
      <c r="A24" s="95"/>
      <c r="B24" s="96" t="s">
        <v>519</v>
      </c>
      <c r="C24" s="97">
        <v>381</v>
      </c>
      <c r="D24" s="97">
        <v>400</v>
      </c>
      <c r="E24" s="96"/>
      <c r="F24" s="8"/>
      <c r="G24" s="8"/>
    </row>
    <row r="25" spans="1:7">
      <c r="A25" s="98"/>
      <c r="B25" s="99"/>
      <c r="C25" s="100"/>
      <c r="D25" s="100"/>
      <c r="E25" s="99"/>
      <c r="F25" s="8"/>
      <c r="G25" s="8"/>
    </row>
    <row r="26" spans="1:7" s="7" customFormat="1">
      <c r="A26" s="58">
        <v>2321</v>
      </c>
      <c r="B26" s="78" t="s">
        <v>409</v>
      </c>
      <c r="C26" s="81">
        <f>SUM(C27:C30)</f>
        <v>372</v>
      </c>
      <c r="D26" s="81">
        <f>SUM(D27:D30)</f>
        <v>372</v>
      </c>
      <c r="E26" s="58"/>
      <c r="F26" s="64"/>
    </row>
    <row r="27" spans="1:7" s="7" customFormat="1" ht="25.5">
      <c r="A27" s="101"/>
      <c r="B27" s="102" t="s">
        <v>35</v>
      </c>
      <c r="C27" s="103">
        <v>54</v>
      </c>
      <c r="D27" s="103">
        <v>54</v>
      </c>
      <c r="E27" s="102"/>
      <c r="F27" s="7" t="s">
        <v>33</v>
      </c>
    </row>
    <row r="28" spans="1:7" s="7" customFormat="1">
      <c r="A28" s="101"/>
      <c r="B28" s="102" t="s">
        <v>34</v>
      </c>
      <c r="C28" s="103">
        <v>10</v>
      </c>
      <c r="D28" s="103">
        <v>10</v>
      </c>
      <c r="E28" s="102"/>
      <c r="F28" s="7" t="s">
        <v>33</v>
      </c>
    </row>
    <row r="29" spans="1:7" s="7" customFormat="1">
      <c r="A29" s="101"/>
      <c r="B29" s="173" t="s">
        <v>31</v>
      </c>
      <c r="C29" s="103">
        <v>8</v>
      </c>
      <c r="D29" s="103">
        <v>8</v>
      </c>
      <c r="E29" s="102"/>
      <c r="F29" s="7" t="s">
        <v>32</v>
      </c>
    </row>
    <row r="30" spans="1:7" s="7" customFormat="1" ht="63.75">
      <c r="A30" s="101"/>
      <c r="B30" s="102" t="s">
        <v>537</v>
      </c>
      <c r="C30" s="103">
        <v>300</v>
      </c>
      <c r="D30" s="103">
        <v>300</v>
      </c>
      <c r="E30" s="102"/>
      <c r="F30" s="156" t="s">
        <v>33</v>
      </c>
    </row>
    <row r="31" spans="1:7">
      <c r="A31" s="54"/>
      <c r="B31" s="100"/>
      <c r="C31" s="92"/>
      <c r="D31" s="54"/>
      <c r="E31" s="100"/>
    </row>
    <row r="32" spans="1:7">
      <c r="A32" s="58">
        <v>2333</v>
      </c>
      <c r="B32" s="78" t="s">
        <v>410</v>
      </c>
      <c r="C32" s="81">
        <f>SUM(C33:C34)</f>
        <v>125</v>
      </c>
      <c r="D32" s="81">
        <f>SUM(D33:D34)</f>
        <v>125</v>
      </c>
      <c r="E32" s="58"/>
      <c r="F32" s="10"/>
    </row>
    <row r="33" spans="1:7" s="7" customFormat="1">
      <c r="A33" s="63"/>
      <c r="B33" s="82" t="s">
        <v>36</v>
      </c>
      <c r="C33" s="105">
        <v>25</v>
      </c>
      <c r="D33" s="105">
        <v>25</v>
      </c>
      <c r="E33" s="104"/>
      <c r="F33" s="64"/>
    </row>
    <row r="34" spans="1:7" ht="25.5">
      <c r="A34" s="82"/>
      <c r="B34" s="82" t="s">
        <v>37</v>
      </c>
      <c r="C34" s="83">
        <v>100</v>
      </c>
      <c r="D34" s="83">
        <v>100</v>
      </c>
      <c r="E34" s="82"/>
      <c r="G34" s="155"/>
    </row>
    <row r="35" spans="1:7" s="148" customFormat="1">
      <c r="A35" s="149"/>
      <c r="B35" s="149"/>
      <c r="C35" s="150"/>
      <c r="D35" s="151"/>
      <c r="E35" s="149"/>
    </row>
    <row r="36" spans="1:7">
      <c r="A36" s="58">
        <v>3111</v>
      </c>
      <c r="B36" s="78" t="s">
        <v>411</v>
      </c>
      <c r="C36" s="81">
        <f>SUM(C37:C38)</f>
        <v>2186</v>
      </c>
      <c r="D36" s="81">
        <f>SUM(D37:D38)</f>
        <v>2216</v>
      </c>
      <c r="E36" s="58"/>
      <c r="F36" s="10"/>
    </row>
    <row r="37" spans="1:7" ht="25.5">
      <c r="A37" s="82"/>
      <c r="B37" s="82" t="s">
        <v>277</v>
      </c>
      <c r="C37" s="262">
        <v>1387</v>
      </c>
      <c r="D37" s="83">
        <v>1417</v>
      </c>
      <c r="E37" s="82"/>
    </row>
    <row r="38" spans="1:7" ht="25.5">
      <c r="A38" s="82"/>
      <c r="B38" s="82" t="s">
        <v>622</v>
      </c>
      <c r="C38" s="83">
        <v>799</v>
      </c>
      <c r="D38" s="83">
        <v>799</v>
      </c>
      <c r="E38" s="82"/>
    </row>
    <row r="39" spans="1:7" s="148" customFormat="1">
      <c r="A39" s="149"/>
      <c r="B39" s="149"/>
      <c r="C39" s="150"/>
      <c r="D39" s="151"/>
      <c r="E39" s="149"/>
    </row>
    <row r="40" spans="1:7">
      <c r="A40" s="58">
        <v>3113</v>
      </c>
      <c r="B40" s="78" t="s">
        <v>412</v>
      </c>
      <c r="C40" s="81">
        <f>SUM(C41:C44)</f>
        <v>7092</v>
      </c>
      <c r="D40" s="81">
        <f>SUM(D41:D44)</f>
        <v>7092</v>
      </c>
      <c r="E40" s="58"/>
      <c r="F40" s="10"/>
    </row>
    <row r="41" spans="1:7" ht="25.5">
      <c r="A41" s="82"/>
      <c r="B41" s="82" t="s">
        <v>623</v>
      </c>
      <c r="C41" s="83">
        <v>3220</v>
      </c>
      <c r="D41" s="83">
        <v>3220</v>
      </c>
      <c r="E41" s="82"/>
    </row>
    <row r="42" spans="1:7" ht="25.5">
      <c r="A42" s="82"/>
      <c r="B42" s="82" t="s">
        <v>624</v>
      </c>
      <c r="C42" s="83">
        <v>3854</v>
      </c>
      <c r="D42" s="83">
        <v>3854</v>
      </c>
      <c r="E42" s="82"/>
    </row>
    <row r="43" spans="1:7" ht="25.5">
      <c r="A43" s="82"/>
      <c r="B43" s="82" t="s">
        <v>625</v>
      </c>
      <c r="C43" s="83">
        <v>14</v>
      </c>
      <c r="D43" s="83">
        <v>14</v>
      </c>
      <c r="E43" s="82"/>
    </row>
    <row r="44" spans="1:7">
      <c r="A44" s="82"/>
      <c r="B44" s="82" t="s">
        <v>88</v>
      </c>
      <c r="C44" s="83">
        <v>4</v>
      </c>
      <c r="D44" s="83">
        <v>4</v>
      </c>
      <c r="E44" s="82"/>
    </row>
    <row r="45" spans="1:7" s="148" customFormat="1">
      <c r="A45" s="151"/>
      <c r="B45" s="151"/>
      <c r="C45" s="152"/>
      <c r="D45" s="151"/>
      <c r="E45" s="151"/>
    </row>
    <row r="46" spans="1:7">
      <c r="A46" s="58">
        <v>3141</v>
      </c>
      <c r="B46" s="78" t="s">
        <v>413</v>
      </c>
      <c r="C46" s="81">
        <f>SUM(C47:C47)</f>
        <v>500</v>
      </c>
      <c r="D46" s="81">
        <f>SUM(D47:D47)</f>
        <v>500</v>
      </c>
      <c r="E46" s="58"/>
      <c r="F46" s="10"/>
    </row>
    <row r="47" spans="1:7" ht="25.5">
      <c r="A47" s="106"/>
      <c r="B47" s="82" t="s">
        <v>89</v>
      </c>
      <c r="C47" s="83">
        <v>500</v>
      </c>
      <c r="D47" s="83">
        <v>500</v>
      </c>
      <c r="E47" s="82"/>
    </row>
    <row r="48" spans="1:7" s="148" customFormat="1">
      <c r="A48" s="153"/>
      <c r="B48" s="149"/>
      <c r="C48" s="150"/>
      <c r="D48" s="154"/>
      <c r="E48" s="149"/>
    </row>
    <row r="49" spans="1:6">
      <c r="A49" s="58">
        <v>3314</v>
      </c>
      <c r="B49" s="78" t="s">
        <v>477</v>
      </c>
      <c r="C49" s="81">
        <f>SUM(C50:C53)</f>
        <v>1753</v>
      </c>
      <c r="D49" s="81">
        <f>SUM(D50:D53)</f>
        <v>1753</v>
      </c>
      <c r="E49" s="58"/>
      <c r="F49" s="10"/>
    </row>
    <row r="50" spans="1:6">
      <c r="A50" s="82"/>
      <c r="B50" s="82" t="s">
        <v>131</v>
      </c>
      <c r="C50" s="109">
        <v>835</v>
      </c>
      <c r="D50" s="109">
        <v>835</v>
      </c>
      <c r="E50" s="82"/>
    </row>
    <row r="51" spans="1:6">
      <c r="A51" s="82"/>
      <c r="B51" s="82" t="s">
        <v>279</v>
      </c>
      <c r="C51" s="109">
        <v>284</v>
      </c>
      <c r="D51" s="109">
        <v>284</v>
      </c>
      <c r="E51" s="82"/>
    </row>
    <row r="52" spans="1:6">
      <c r="A52" s="82"/>
      <c r="B52" s="82" t="s">
        <v>278</v>
      </c>
      <c r="C52" s="109">
        <v>17</v>
      </c>
      <c r="D52" s="109">
        <v>17</v>
      </c>
      <c r="E52" s="82"/>
    </row>
    <row r="53" spans="1:6" ht="25.5">
      <c r="A53" s="82"/>
      <c r="B53" s="82" t="s">
        <v>132</v>
      </c>
      <c r="C53" s="109">
        <v>617</v>
      </c>
      <c r="D53" s="109">
        <v>617</v>
      </c>
      <c r="E53" s="82"/>
    </row>
    <row r="54" spans="1:6">
      <c r="A54" s="54"/>
      <c r="B54" s="54"/>
      <c r="C54" s="92"/>
      <c r="D54" s="86"/>
      <c r="E54" s="54"/>
    </row>
    <row r="55" spans="1:6">
      <c r="A55" s="58">
        <v>3315</v>
      </c>
      <c r="B55" s="78" t="s">
        <v>170</v>
      </c>
      <c r="C55" s="81">
        <f>SUM(C56:C57)</f>
        <v>186</v>
      </c>
      <c r="D55" s="81">
        <f>SUM(D56:D57)</f>
        <v>186</v>
      </c>
      <c r="E55" s="58"/>
      <c r="F55" s="10"/>
    </row>
    <row r="56" spans="1:6" ht="76.5">
      <c r="A56" s="82"/>
      <c r="B56" s="82" t="s">
        <v>620</v>
      </c>
      <c r="C56" s="83">
        <v>137</v>
      </c>
      <c r="D56" s="83">
        <v>137</v>
      </c>
      <c r="E56" s="82"/>
    </row>
    <row r="57" spans="1:6" ht="25.5">
      <c r="A57" s="82"/>
      <c r="B57" s="106" t="s">
        <v>557</v>
      </c>
      <c r="C57" s="83">
        <v>49</v>
      </c>
      <c r="D57" s="83">
        <v>49</v>
      </c>
      <c r="E57" s="82"/>
    </row>
    <row r="58" spans="1:6">
      <c r="A58" s="54"/>
      <c r="B58" s="54"/>
      <c r="C58" s="92"/>
      <c r="D58" s="86"/>
      <c r="E58" s="54"/>
    </row>
    <row r="59" spans="1:6">
      <c r="A59" s="58">
        <v>3319</v>
      </c>
      <c r="B59" s="78" t="s">
        <v>117</v>
      </c>
      <c r="C59" s="81">
        <f>SUM(C60:C65)</f>
        <v>3483</v>
      </c>
      <c r="D59" s="81">
        <f>SUM(D60:D65)</f>
        <v>3483</v>
      </c>
      <c r="E59" s="58"/>
      <c r="F59" s="10"/>
    </row>
    <row r="60" spans="1:6" ht="76.5">
      <c r="A60" s="88"/>
      <c r="B60" s="82" t="s">
        <v>538</v>
      </c>
      <c r="C60" s="90">
        <v>1888</v>
      </c>
      <c r="D60" s="90">
        <v>1888</v>
      </c>
      <c r="E60" s="82"/>
    </row>
    <row r="61" spans="1:6" s="7" customFormat="1" ht="102">
      <c r="A61" s="63"/>
      <c r="B61" s="102" t="s">
        <v>280</v>
      </c>
      <c r="C61" s="105">
        <v>1237</v>
      </c>
      <c r="D61" s="105">
        <v>1237</v>
      </c>
      <c r="E61" s="104"/>
      <c r="F61" s="64"/>
    </row>
    <row r="62" spans="1:6">
      <c r="A62" s="88"/>
      <c r="B62" s="82" t="s">
        <v>97</v>
      </c>
      <c r="C62" s="90">
        <v>45</v>
      </c>
      <c r="D62" s="90">
        <v>45</v>
      </c>
      <c r="E62" s="82"/>
    </row>
    <row r="63" spans="1:6" ht="25.5">
      <c r="A63" s="88"/>
      <c r="B63" s="82" t="s">
        <v>618</v>
      </c>
      <c r="C63" s="90">
        <v>132</v>
      </c>
      <c r="D63" s="90">
        <v>132</v>
      </c>
      <c r="E63" s="82"/>
    </row>
    <row r="64" spans="1:6" ht="25.5">
      <c r="A64" s="88"/>
      <c r="B64" s="82" t="s">
        <v>133</v>
      </c>
      <c r="C64" s="90">
        <v>40</v>
      </c>
      <c r="D64" s="90">
        <v>40</v>
      </c>
      <c r="E64" s="82"/>
    </row>
    <row r="65" spans="1:6" ht="38.25">
      <c r="A65" s="88"/>
      <c r="B65" s="106" t="s">
        <v>339</v>
      </c>
      <c r="C65" s="90">
        <v>141</v>
      </c>
      <c r="D65" s="90">
        <v>141</v>
      </c>
      <c r="E65" s="82"/>
    </row>
    <row r="66" spans="1:6">
      <c r="A66" s="110"/>
      <c r="B66" s="54"/>
      <c r="C66" s="91"/>
      <c r="D66" s="86"/>
      <c r="E66" s="54"/>
    </row>
    <row r="67" spans="1:6">
      <c r="A67" s="58">
        <v>3322</v>
      </c>
      <c r="B67" s="78" t="s">
        <v>123</v>
      </c>
      <c r="C67" s="81">
        <f>SUM(C68:C70)</f>
        <v>750</v>
      </c>
      <c r="D67" s="81">
        <f>SUM(D68:D70)</f>
        <v>750</v>
      </c>
      <c r="E67" s="58"/>
      <c r="F67" s="10"/>
    </row>
    <row r="68" spans="1:6">
      <c r="A68" s="111"/>
      <c r="B68" s="112" t="s">
        <v>25</v>
      </c>
      <c r="C68" s="97">
        <v>150</v>
      </c>
      <c r="D68" s="97">
        <v>150</v>
      </c>
      <c r="E68" s="112"/>
    </row>
    <row r="69" spans="1:6" ht="25.5">
      <c r="A69" s="111"/>
      <c r="B69" s="173" t="s">
        <v>281</v>
      </c>
      <c r="C69" s="97">
        <v>300</v>
      </c>
      <c r="D69" s="97">
        <v>300</v>
      </c>
      <c r="E69" s="112"/>
    </row>
    <row r="70" spans="1:6" ht="25.5">
      <c r="A70" s="111"/>
      <c r="B70" s="320" t="s">
        <v>539</v>
      </c>
      <c r="C70" s="97">
        <v>300</v>
      </c>
      <c r="D70" s="97">
        <v>300</v>
      </c>
      <c r="E70" s="83"/>
    </row>
    <row r="71" spans="1:6">
      <c r="A71" s="111"/>
      <c r="B71" s="320"/>
      <c r="C71" s="97"/>
      <c r="D71" s="97"/>
      <c r="E71" s="83"/>
    </row>
    <row r="72" spans="1:6">
      <c r="A72" s="58">
        <v>3322</v>
      </c>
      <c r="B72" s="78" t="s">
        <v>124</v>
      </c>
      <c r="C72" s="81">
        <f>SUM(C73:C74)</f>
        <v>1025</v>
      </c>
      <c r="D72" s="81">
        <f>SUM(D73:D74)</f>
        <v>1025</v>
      </c>
      <c r="E72" s="58"/>
      <c r="F72" s="10"/>
    </row>
    <row r="73" spans="1:6" ht="63.75">
      <c r="A73" s="111"/>
      <c r="B73" s="93" t="s">
        <v>545</v>
      </c>
      <c r="C73" s="97">
        <v>1025</v>
      </c>
      <c r="D73" s="97">
        <v>1025</v>
      </c>
      <c r="E73" s="112"/>
    </row>
    <row r="74" spans="1:6" s="260" customFormat="1">
      <c r="A74" s="329"/>
      <c r="B74" s="118"/>
      <c r="C74" s="100"/>
      <c r="D74" s="100"/>
      <c r="E74" s="123"/>
    </row>
    <row r="75" spans="1:6">
      <c r="A75" s="58">
        <v>3341</v>
      </c>
      <c r="B75" s="78" t="s">
        <v>414</v>
      </c>
      <c r="C75" s="81">
        <f>SUM(C76:C77)</f>
        <v>1021</v>
      </c>
      <c r="D75" s="81">
        <f>SUM(D76:D77)</f>
        <v>1021</v>
      </c>
      <c r="E75" s="58"/>
      <c r="F75" s="10"/>
    </row>
    <row r="76" spans="1:6" ht="25.5">
      <c r="A76" s="82"/>
      <c r="B76" s="82" t="s">
        <v>98</v>
      </c>
      <c r="C76" s="83">
        <v>971</v>
      </c>
      <c r="D76" s="83">
        <v>971</v>
      </c>
      <c r="E76" s="82"/>
    </row>
    <row r="77" spans="1:6">
      <c r="A77" s="82"/>
      <c r="B77" s="102" t="s">
        <v>27</v>
      </c>
      <c r="C77" s="83">
        <v>50</v>
      </c>
      <c r="D77" s="83">
        <v>50</v>
      </c>
      <c r="E77" s="82"/>
    </row>
    <row r="78" spans="1:6">
      <c r="A78" s="86"/>
      <c r="B78" s="86"/>
      <c r="C78" s="87"/>
      <c r="D78" s="86"/>
      <c r="E78" s="86"/>
    </row>
    <row r="79" spans="1:6">
      <c r="A79" s="58">
        <v>3349</v>
      </c>
      <c r="B79" s="78" t="s">
        <v>415</v>
      </c>
      <c r="C79" s="81">
        <f>SUM(C80:C80)</f>
        <v>330</v>
      </c>
      <c r="D79" s="81">
        <f>SUM(D80:D80)</f>
        <v>330</v>
      </c>
      <c r="E79" s="58"/>
      <c r="F79" s="10"/>
    </row>
    <row r="80" spans="1:6" ht="25.5">
      <c r="A80" s="95"/>
      <c r="B80" s="102" t="s">
        <v>16</v>
      </c>
      <c r="C80" s="97">
        <v>330</v>
      </c>
      <c r="D80" s="97">
        <v>330</v>
      </c>
      <c r="E80" s="97"/>
    </row>
    <row r="81" spans="1:6">
      <c r="A81" s="98"/>
      <c r="B81" s="124"/>
      <c r="C81" s="100"/>
      <c r="D81" s="92"/>
      <c r="E81" s="100"/>
    </row>
    <row r="82" spans="1:6">
      <c r="A82" s="58">
        <v>3399</v>
      </c>
      <c r="B82" s="78" t="s">
        <v>416</v>
      </c>
      <c r="C82" s="81">
        <f>SUM(C83:C83)</f>
        <v>190</v>
      </c>
      <c r="D82" s="81">
        <f>SUM(D83:D83)</f>
        <v>190</v>
      </c>
      <c r="E82" s="58"/>
      <c r="F82" s="10"/>
    </row>
    <row r="83" spans="1:6" ht="51">
      <c r="A83" s="95"/>
      <c r="B83" s="97" t="s">
        <v>478</v>
      </c>
      <c r="C83" s="97">
        <v>190</v>
      </c>
      <c r="D83" s="97">
        <v>190</v>
      </c>
      <c r="E83" s="97"/>
    </row>
    <row r="84" spans="1:6">
      <c r="A84" s="98"/>
      <c r="B84" s="100"/>
      <c r="C84" s="100"/>
      <c r="D84" s="92"/>
      <c r="E84" s="100"/>
    </row>
    <row r="85" spans="1:6">
      <c r="A85" s="58">
        <v>3421</v>
      </c>
      <c r="B85" s="78" t="s">
        <v>332</v>
      </c>
      <c r="C85" s="81">
        <f>SUM(C86:C86)</f>
        <v>399</v>
      </c>
      <c r="D85" s="81">
        <f>SUM(D86:D86)</f>
        <v>399</v>
      </c>
      <c r="E85" s="58"/>
      <c r="F85" s="10"/>
    </row>
    <row r="86" spans="1:6" ht="25.5">
      <c r="A86" s="106"/>
      <c r="B86" s="82" t="s">
        <v>90</v>
      </c>
      <c r="C86" s="83">
        <v>399</v>
      </c>
      <c r="D86" s="83">
        <v>399</v>
      </c>
      <c r="E86" s="82"/>
    </row>
    <row r="87" spans="1:6">
      <c r="A87" s="107"/>
      <c r="B87" s="107"/>
      <c r="C87" s="114"/>
      <c r="D87" s="87"/>
      <c r="E87" s="107"/>
    </row>
    <row r="88" spans="1:6">
      <c r="A88" s="58">
        <v>3429</v>
      </c>
      <c r="B88" s="78" t="s">
        <v>417</v>
      </c>
      <c r="C88" s="81">
        <f>SUM(C89:C93)</f>
        <v>3630</v>
      </c>
      <c r="D88" s="81">
        <f>SUM(D89:D93)</f>
        <v>5830</v>
      </c>
      <c r="E88" s="58"/>
      <c r="F88" s="10"/>
    </row>
    <row r="89" spans="1:6" ht="38.25">
      <c r="A89" s="115"/>
      <c r="B89" s="82" t="s">
        <v>546</v>
      </c>
      <c r="C89" s="83">
        <v>590</v>
      </c>
      <c r="D89" s="83">
        <v>590</v>
      </c>
      <c r="E89" s="82"/>
    </row>
    <row r="90" spans="1:6">
      <c r="A90" s="115"/>
      <c r="B90" s="82" t="s">
        <v>125</v>
      </c>
      <c r="C90" s="83">
        <v>40</v>
      </c>
      <c r="D90" s="83">
        <v>40</v>
      </c>
      <c r="E90" s="82"/>
    </row>
    <row r="91" spans="1:6" ht="51">
      <c r="A91" s="115"/>
      <c r="B91" s="106" t="s">
        <v>540</v>
      </c>
      <c r="C91" s="258"/>
      <c r="D91" s="83">
        <v>2200</v>
      </c>
      <c r="E91" s="82"/>
    </row>
    <row r="92" spans="1:6" ht="38.25">
      <c r="A92" s="115"/>
      <c r="B92" s="82" t="s">
        <v>126</v>
      </c>
      <c r="C92" s="83">
        <v>2000</v>
      </c>
      <c r="D92" s="83">
        <v>2000</v>
      </c>
      <c r="E92" s="82"/>
    </row>
    <row r="93" spans="1:6">
      <c r="A93" s="115"/>
      <c r="B93" s="106" t="s">
        <v>234</v>
      </c>
      <c r="C93" s="83">
        <v>1000</v>
      </c>
      <c r="D93" s="83">
        <v>1000</v>
      </c>
      <c r="E93" s="82"/>
    </row>
    <row r="94" spans="1:6" s="260" customFormat="1">
      <c r="A94" s="113"/>
      <c r="B94" s="54"/>
      <c r="C94" s="92"/>
      <c r="D94" s="92"/>
      <c r="E94" s="54"/>
    </row>
    <row r="95" spans="1:6">
      <c r="A95" s="58">
        <v>3612</v>
      </c>
      <c r="B95" s="78" t="s">
        <v>331</v>
      </c>
      <c r="C95" s="81">
        <f>SUM(C96:C96)</f>
        <v>18881</v>
      </c>
      <c r="D95" s="81">
        <f>SUM(D96:D96)</f>
        <v>18881</v>
      </c>
      <c r="E95" s="58"/>
      <c r="F95" s="10"/>
    </row>
    <row r="96" spans="1:6" ht="114.75">
      <c r="A96" s="175"/>
      <c r="B96" s="82" t="s">
        <v>111</v>
      </c>
      <c r="C96" s="83">
        <v>18881</v>
      </c>
      <c r="D96" s="83">
        <v>18881</v>
      </c>
      <c r="E96" s="82"/>
    </row>
    <row r="97" spans="1:6">
      <c r="A97" s="116"/>
      <c r="B97" s="54"/>
      <c r="C97" s="114"/>
      <c r="D97" s="114"/>
      <c r="E97" s="54"/>
    </row>
    <row r="98" spans="1:6">
      <c r="A98" s="58">
        <v>3613</v>
      </c>
      <c r="B98" s="78" t="s">
        <v>304</v>
      </c>
      <c r="C98" s="81">
        <f>SUM(C99:C100)</f>
        <v>3200</v>
      </c>
      <c r="D98" s="81">
        <f>SUM(D99:D100)</f>
        <v>3200</v>
      </c>
      <c r="E98" s="58"/>
      <c r="F98" s="10"/>
    </row>
    <row r="99" spans="1:6" ht="51">
      <c r="A99" s="175"/>
      <c r="B99" s="82" t="s">
        <v>99</v>
      </c>
      <c r="C99" s="97">
        <f>200+900+150+250</f>
        <v>1500</v>
      </c>
      <c r="D99" s="97">
        <f>200+900+150+250</f>
        <v>1500</v>
      </c>
      <c r="E99" s="82"/>
    </row>
    <row r="100" spans="1:6" ht="114.75">
      <c r="A100" s="175"/>
      <c r="B100" s="82" t="s">
        <v>558</v>
      </c>
      <c r="C100" s="83">
        <v>1700</v>
      </c>
      <c r="D100" s="83">
        <v>1700</v>
      </c>
      <c r="E100" s="82"/>
    </row>
    <row r="101" spans="1:6">
      <c r="A101" s="86"/>
      <c r="B101" s="86"/>
      <c r="C101" s="87"/>
      <c r="D101" s="87"/>
      <c r="E101" s="86"/>
    </row>
    <row r="102" spans="1:6">
      <c r="A102" s="58">
        <v>3631</v>
      </c>
      <c r="B102" s="78" t="s">
        <v>418</v>
      </c>
      <c r="C102" s="81">
        <f>SUM(C103:C104)</f>
        <v>100</v>
      </c>
      <c r="D102" s="81">
        <f>SUM(D103:D104)</f>
        <v>700</v>
      </c>
      <c r="E102" s="58"/>
      <c r="F102" s="10"/>
    </row>
    <row r="103" spans="1:6" ht="25.5">
      <c r="A103" s="82"/>
      <c r="B103" s="321" t="s">
        <v>26</v>
      </c>
      <c r="C103" s="83">
        <v>100</v>
      </c>
      <c r="D103" s="83">
        <v>100</v>
      </c>
      <c r="E103" s="82"/>
    </row>
    <row r="104" spans="1:6" ht="63.75">
      <c r="A104" s="82"/>
      <c r="B104" s="319" t="s">
        <v>83</v>
      </c>
      <c r="C104" s="258"/>
      <c r="D104" s="83">
        <v>600</v>
      </c>
      <c r="E104" s="82"/>
    </row>
    <row r="105" spans="1:6">
      <c r="A105" s="84"/>
      <c r="B105" s="86"/>
      <c r="C105" s="87"/>
      <c r="D105" s="86"/>
      <c r="E105" s="86"/>
    </row>
    <row r="106" spans="1:6">
      <c r="A106" s="58">
        <v>3632</v>
      </c>
      <c r="B106" s="78" t="s">
        <v>419</v>
      </c>
      <c r="C106" s="81">
        <f>SUM(C107:C107)</f>
        <v>20</v>
      </c>
      <c r="D106" s="81">
        <f>SUM(D107:D107)</f>
        <v>20</v>
      </c>
      <c r="E106" s="58"/>
      <c r="F106" s="10"/>
    </row>
    <row r="107" spans="1:6" ht="38.25">
      <c r="A107" s="82"/>
      <c r="B107" s="82" t="s">
        <v>120</v>
      </c>
      <c r="C107" s="83">
        <v>20</v>
      </c>
      <c r="D107" s="83">
        <v>20</v>
      </c>
      <c r="E107" s="82"/>
    </row>
    <row r="108" spans="1:6">
      <c r="A108" s="86"/>
      <c r="B108" s="86"/>
      <c r="C108" s="87"/>
      <c r="D108" s="117"/>
      <c r="E108" s="86"/>
    </row>
    <row r="109" spans="1:6">
      <c r="A109" s="58">
        <v>3633</v>
      </c>
      <c r="B109" s="78" t="s">
        <v>421</v>
      </c>
      <c r="C109" s="81">
        <f>SUM(C110:C110)</f>
        <v>100</v>
      </c>
      <c r="D109" s="81">
        <f>SUM(D110:D110)</f>
        <v>100</v>
      </c>
      <c r="E109" s="58"/>
      <c r="F109" s="10"/>
    </row>
    <row r="110" spans="1:6" ht="25.5">
      <c r="A110" s="82"/>
      <c r="B110" s="82" t="s">
        <v>28</v>
      </c>
      <c r="C110" s="83">
        <v>100</v>
      </c>
      <c r="D110" s="83">
        <v>100</v>
      </c>
      <c r="E110" s="82"/>
    </row>
    <row r="111" spans="1:6">
      <c r="A111" s="86"/>
      <c r="B111" s="86"/>
      <c r="C111" s="87"/>
      <c r="D111" s="117"/>
      <c r="E111" s="86"/>
    </row>
    <row r="112" spans="1:6">
      <c r="A112" s="58">
        <v>3635</v>
      </c>
      <c r="B112" s="78" t="s">
        <v>422</v>
      </c>
      <c r="C112" s="81">
        <f>SUM(C113:C115)</f>
        <v>3000</v>
      </c>
      <c r="D112" s="81">
        <f>SUM(D113:D115)</f>
        <v>2980</v>
      </c>
      <c r="E112" s="58"/>
      <c r="F112" s="10"/>
    </row>
    <row r="113" spans="1:6" ht="127.5">
      <c r="A113" s="173"/>
      <c r="B113" s="106" t="s">
        <v>533</v>
      </c>
      <c r="C113" s="103">
        <v>3000</v>
      </c>
      <c r="D113" s="103">
        <v>1880</v>
      </c>
      <c r="E113" s="102"/>
    </row>
    <row r="114" spans="1:6" ht="90" customHeight="1">
      <c r="A114" s="173"/>
      <c r="B114" s="82" t="s">
        <v>532</v>
      </c>
      <c r="C114" s="103"/>
      <c r="D114" s="103"/>
      <c r="E114" s="102"/>
    </row>
    <row r="115" spans="1:6" ht="76.5">
      <c r="A115" s="173"/>
      <c r="B115" s="319" t="s">
        <v>84</v>
      </c>
      <c r="C115" s="258"/>
      <c r="D115" s="103">
        <v>1100</v>
      </c>
      <c r="E115" s="102"/>
    </row>
    <row r="116" spans="1:6" s="260" customFormat="1">
      <c r="A116" s="118"/>
      <c r="B116" s="330"/>
      <c r="C116" s="108"/>
      <c r="D116" s="108"/>
      <c r="E116" s="119"/>
    </row>
    <row r="117" spans="1:6">
      <c r="A117" s="326">
        <v>3639</v>
      </c>
      <c r="B117" s="327" t="s">
        <v>423</v>
      </c>
      <c r="C117" s="328">
        <f>SUM(C118:C122)</f>
        <v>20105</v>
      </c>
      <c r="D117" s="328">
        <f>SUM(D118:D122)</f>
        <v>20105</v>
      </c>
      <c r="E117" s="326"/>
      <c r="F117" s="10"/>
    </row>
    <row r="118" spans="1:6" ht="89.25">
      <c r="A118" s="120"/>
      <c r="B118" s="82" t="s">
        <v>282</v>
      </c>
      <c r="C118" s="83">
        <v>19222</v>
      </c>
      <c r="D118" s="83">
        <v>19222</v>
      </c>
      <c r="E118" s="82"/>
    </row>
    <row r="119" spans="1:6">
      <c r="A119" s="120"/>
      <c r="B119" s="82" t="s">
        <v>29</v>
      </c>
      <c r="C119" s="83">
        <v>300</v>
      </c>
      <c r="D119" s="83">
        <v>300</v>
      </c>
      <c r="E119" s="82"/>
    </row>
    <row r="120" spans="1:6" ht="25.5">
      <c r="A120" s="115"/>
      <c r="B120" s="82" t="s">
        <v>283</v>
      </c>
      <c r="C120" s="83">
        <v>15</v>
      </c>
      <c r="D120" s="83">
        <v>15</v>
      </c>
      <c r="E120" s="82"/>
    </row>
    <row r="121" spans="1:6">
      <c r="A121" s="115"/>
      <c r="B121" s="322" t="s">
        <v>30</v>
      </c>
      <c r="C121" s="83">
        <v>5</v>
      </c>
      <c r="D121" s="83">
        <v>5</v>
      </c>
      <c r="E121" s="82"/>
    </row>
    <row r="122" spans="1:6" ht="63.75">
      <c r="A122" s="115"/>
      <c r="B122" s="321" t="s">
        <v>566</v>
      </c>
      <c r="C122" s="83">
        <v>563</v>
      </c>
      <c r="D122" s="83">
        <v>563</v>
      </c>
      <c r="E122" s="83"/>
    </row>
    <row r="123" spans="1:6">
      <c r="A123" s="113"/>
      <c r="B123" s="92"/>
      <c r="C123" s="92"/>
      <c r="D123" s="117"/>
      <c r="E123" s="92"/>
    </row>
    <row r="124" spans="1:6">
      <c r="A124" s="58">
        <v>3722</v>
      </c>
      <c r="B124" s="78" t="s">
        <v>301</v>
      </c>
      <c r="C124" s="81">
        <f>SUM(C125:C132)</f>
        <v>3633</v>
      </c>
      <c r="D124" s="81">
        <f>SUM(D125:D132)</f>
        <v>4633</v>
      </c>
      <c r="E124" s="58"/>
      <c r="F124" s="10"/>
    </row>
    <row r="125" spans="1:6" ht="38.25">
      <c r="A125" s="102"/>
      <c r="B125" s="102" t="s">
        <v>14</v>
      </c>
      <c r="C125" s="103">
        <v>70</v>
      </c>
      <c r="D125" s="103">
        <v>70</v>
      </c>
      <c r="E125" s="102"/>
    </row>
    <row r="126" spans="1:6" ht="25.5">
      <c r="A126" s="102"/>
      <c r="B126" s="102" t="s">
        <v>15</v>
      </c>
      <c r="C126" s="103">
        <v>3131</v>
      </c>
      <c r="D126" s="103">
        <v>3131</v>
      </c>
      <c r="E126" s="102"/>
    </row>
    <row r="127" spans="1:6" ht="25.5">
      <c r="A127" s="102"/>
      <c r="B127" s="102" t="s">
        <v>41</v>
      </c>
      <c r="C127" s="103">
        <v>10</v>
      </c>
      <c r="D127" s="103">
        <v>10</v>
      </c>
      <c r="E127" s="102"/>
    </row>
    <row r="128" spans="1:6" ht="25.5">
      <c r="A128" s="102"/>
      <c r="B128" s="102" t="s">
        <v>284</v>
      </c>
      <c r="C128" s="103">
        <v>150</v>
      </c>
      <c r="D128" s="103">
        <v>150</v>
      </c>
      <c r="E128" s="102"/>
    </row>
    <row r="129" spans="1:6" ht="25.5">
      <c r="A129" s="102"/>
      <c r="B129" s="102" t="s">
        <v>541</v>
      </c>
      <c r="C129" s="103">
        <v>152</v>
      </c>
      <c r="D129" s="103">
        <v>152</v>
      </c>
      <c r="E129" s="102"/>
    </row>
    <row r="130" spans="1:6">
      <c r="A130" s="102"/>
      <c r="B130" s="102" t="s">
        <v>39</v>
      </c>
      <c r="C130" s="103">
        <v>60</v>
      </c>
      <c r="D130" s="103">
        <v>60</v>
      </c>
      <c r="E130" s="102"/>
    </row>
    <row r="131" spans="1:6" ht="25.5">
      <c r="A131" s="102"/>
      <c r="B131" s="106" t="s">
        <v>514</v>
      </c>
      <c r="C131" s="103"/>
      <c r="D131" s="103">
        <v>1000</v>
      </c>
      <c r="E131" s="102"/>
    </row>
    <row r="132" spans="1:6">
      <c r="A132" s="102"/>
      <c r="B132" s="323" t="s">
        <v>40</v>
      </c>
      <c r="C132" s="103">
        <v>60</v>
      </c>
      <c r="D132" s="103">
        <v>60</v>
      </c>
      <c r="E132" s="102"/>
    </row>
    <row r="133" spans="1:6">
      <c r="A133" s="119"/>
      <c r="B133" s="119"/>
      <c r="C133" s="108"/>
      <c r="D133" s="108"/>
      <c r="E133" s="119"/>
    </row>
    <row r="134" spans="1:6">
      <c r="A134" s="58">
        <v>3745</v>
      </c>
      <c r="B134" s="78" t="s">
        <v>258</v>
      </c>
      <c r="C134" s="81">
        <f>SUM(C135:C136)</f>
        <v>241</v>
      </c>
      <c r="D134" s="81">
        <f>SUM(D135:D136)</f>
        <v>241</v>
      </c>
      <c r="E134" s="58"/>
      <c r="F134" s="10"/>
    </row>
    <row r="135" spans="1:6" ht="38.25">
      <c r="A135" s="82"/>
      <c r="B135" s="82" t="s">
        <v>42</v>
      </c>
      <c r="C135" s="83">
        <v>235</v>
      </c>
      <c r="D135" s="83">
        <v>235</v>
      </c>
      <c r="E135" s="102"/>
    </row>
    <row r="136" spans="1:6" s="8" customFormat="1" ht="25.5">
      <c r="A136" s="82"/>
      <c r="B136" s="320" t="s">
        <v>43</v>
      </c>
      <c r="C136" s="83">
        <v>6</v>
      </c>
      <c r="D136" s="83">
        <v>6</v>
      </c>
      <c r="E136" s="102"/>
    </row>
    <row r="137" spans="1:6">
      <c r="A137" s="54"/>
      <c r="B137" s="54"/>
      <c r="C137" s="92"/>
      <c r="D137" s="92"/>
      <c r="E137" s="119"/>
    </row>
    <row r="138" spans="1:6">
      <c r="A138" s="58">
        <v>4312</v>
      </c>
      <c r="B138" s="78" t="s">
        <v>596</v>
      </c>
      <c r="C138" s="81">
        <f>SUM(C139:C139)</f>
        <v>0</v>
      </c>
      <c r="D138" s="81">
        <f>SUM(D139:D139)</f>
        <v>0</v>
      </c>
      <c r="E138" s="58"/>
    </row>
    <row r="139" spans="1:6" ht="76.5">
      <c r="A139" s="95"/>
      <c r="B139" s="82" t="s">
        <v>285</v>
      </c>
      <c r="C139" s="97">
        <v>0</v>
      </c>
      <c r="D139" s="97">
        <v>0</v>
      </c>
      <c r="E139" s="97"/>
    </row>
    <row r="140" spans="1:6">
      <c r="A140" s="86"/>
      <c r="B140" s="86"/>
      <c r="C140" s="87"/>
      <c r="D140" s="86"/>
      <c r="E140" s="86"/>
    </row>
    <row r="141" spans="1:6">
      <c r="A141" s="58">
        <v>4349</v>
      </c>
      <c r="B141" s="78" t="s">
        <v>121</v>
      </c>
      <c r="C141" s="81">
        <f>SUM(C142:C144)</f>
        <v>1152</v>
      </c>
      <c r="D141" s="81">
        <f>SUM(D142:D144)</f>
        <v>1152</v>
      </c>
      <c r="E141" s="58"/>
      <c r="F141" s="10"/>
    </row>
    <row r="142" spans="1:6" ht="89.25">
      <c r="A142" s="95"/>
      <c r="B142" s="112" t="s">
        <v>129</v>
      </c>
      <c r="C142" s="97">
        <v>1050</v>
      </c>
      <c r="D142" s="97">
        <v>1050</v>
      </c>
      <c r="E142" s="112"/>
    </row>
    <row r="143" spans="1:6" ht="76.5">
      <c r="A143" s="95"/>
      <c r="B143" s="115" t="s">
        <v>452</v>
      </c>
      <c r="C143" s="97">
        <v>72</v>
      </c>
      <c r="D143" s="97">
        <v>72</v>
      </c>
      <c r="E143" s="112"/>
    </row>
    <row r="144" spans="1:6">
      <c r="A144" s="95"/>
      <c r="B144" s="324" t="s">
        <v>122</v>
      </c>
      <c r="C144" s="97">
        <v>30</v>
      </c>
      <c r="D144" s="97">
        <v>30</v>
      </c>
      <c r="E144" s="112"/>
    </row>
    <row r="145" spans="1:6">
      <c r="A145" s="85"/>
      <c r="B145" s="85"/>
      <c r="C145" s="121"/>
      <c r="D145" s="85"/>
      <c r="E145" s="85"/>
    </row>
    <row r="146" spans="1:6">
      <c r="A146" s="58">
        <v>4351</v>
      </c>
      <c r="B146" s="78" t="s">
        <v>598</v>
      </c>
      <c r="C146" s="81">
        <f>SUM(C147:C147)</f>
        <v>0</v>
      </c>
      <c r="D146" s="81">
        <f>SUM(D147:D147)</f>
        <v>0</v>
      </c>
      <c r="E146" s="58"/>
      <c r="F146" s="10"/>
    </row>
    <row r="147" spans="1:6" ht="76.5">
      <c r="A147" s="95"/>
      <c r="B147" s="82" t="s">
        <v>453</v>
      </c>
      <c r="C147" s="97">
        <v>0</v>
      </c>
      <c r="D147" s="97">
        <v>0</v>
      </c>
      <c r="E147" s="97"/>
    </row>
    <row r="148" spans="1:6">
      <c r="A148" s="86"/>
      <c r="B148" s="86"/>
      <c r="C148" s="87"/>
      <c r="D148" s="86"/>
      <c r="E148" s="86"/>
    </row>
    <row r="149" spans="1:6">
      <c r="A149" s="58">
        <v>4379</v>
      </c>
      <c r="B149" s="78" t="s">
        <v>381</v>
      </c>
      <c r="C149" s="81">
        <f>SUM(C150:C150)</f>
        <v>5</v>
      </c>
      <c r="D149" s="81">
        <f>SUM(D150:D150)</f>
        <v>5</v>
      </c>
      <c r="E149" s="58"/>
    </row>
    <row r="150" spans="1:6" ht="38.25">
      <c r="A150" s="82"/>
      <c r="B150" s="82" t="s">
        <v>130</v>
      </c>
      <c r="C150" s="83">
        <v>5</v>
      </c>
      <c r="D150" s="83">
        <v>5</v>
      </c>
      <c r="E150" s="82"/>
    </row>
    <row r="151" spans="1:6">
      <c r="A151" s="54"/>
      <c r="B151" s="54"/>
      <c r="C151" s="92"/>
      <c r="D151" s="92"/>
      <c r="E151" s="54"/>
    </row>
    <row r="152" spans="1:6">
      <c r="A152" s="58">
        <v>5212</v>
      </c>
      <c r="B152" s="78" t="s">
        <v>597</v>
      </c>
      <c r="C152" s="81">
        <f>SUM(C153:C153)</f>
        <v>20</v>
      </c>
      <c r="D152" s="81">
        <f>SUM(D153:D153)</f>
        <v>20</v>
      </c>
      <c r="E152" s="58"/>
      <c r="F152" s="2" t="s">
        <v>20</v>
      </c>
    </row>
    <row r="153" spans="1:6">
      <c r="A153" s="82"/>
      <c r="B153" s="82" t="s">
        <v>19</v>
      </c>
      <c r="C153" s="83">
        <v>20</v>
      </c>
      <c r="D153" s="83">
        <v>20</v>
      </c>
      <c r="E153" s="82"/>
      <c r="F153" s="2"/>
    </row>
    <row r="154" spans="1:6">
      <c r="A154" s="54"/>
      <c r="B154" s="54"/>
      <c r="C154" s="92"/>
      <c r="D154" s="92"/>
      <c r="E154" s="54"/>
      <c r="F154" s="2"/>
    </row>
    <row r="155" spans="1:6">
      <c r="A155" s="58">
        <v>5272</v>
      </c>
      <c r="B155" s="78" t="s">
        <v>396</v>
      </c>
      <c r="C155" s="81">
        <f>SUM(C156:C156)</f>
        <v>20</v>
      </c>
      <c r="D155" s="81">
        <f>SUM(D156:D156)</f>
        <v>20</v>
      </c>
      <c r="E155" s="58"/>
      <c r="F155" s="2" t="s">
        <v>20</v>
      </c>
    </row>
    <row r="156" spans="1:6">
      <c r="A156" s="82"/>
      <c r="B156" s="82" t="s">
        <v>175</v>
      </c>
      <c r="C156" s="83">
        <v>20</v>
      </c>
      <c r="D156" s="83">
        <v>20</v>
      </c>
      <c r="E156" s="82"/>
    </row>
    <row r="157" spans="1:6">
      <c r="A157" s="107"/>
      <c r="B157" s="107"/>
      <c r="C157" s="114"/>
      <c r="D157" s="114"/>
      <c r="E157" s="107"/>
    </row>
    <row r="158" spans="1:6">
      <c r="A158" s="58">
        <v>5311</v>
      </c>
      <c r="B158" s="78" t="s">
        <v>21</v>
      </c>
      <c r="C158" s="81">
        <f>SUM(C159:C164)</f>
        <v>5085</v>
      </c>
      <c r="D158" s="81">
        <f>SUM(D159:D164)</f>
        <v>5085</v>
      </c>
      <c r="E158" s="58"/>
      <c r="F158" s="10"/>
    </row>
    <row r="159" spans="1:6">
      <c r="A159" s="82"/>
      <c r="B159" s="106" t="s">
        <v>613</v>
      </c>
      <c r="C159" s="109">
        <v>3042</v>
      </c>
      <c r="D159" s="109">
        <v>3042</v>
      </c>
      <c r="E159" s="82"/>
    </row>
    <row r="160" spans="1:6">
      <c r="A160" s="82"/>
      <c r="B160" s="106" t="s">
        <v>614</v>
      </c>
      <c r="C160" s="109">
        <f>761+274</f>
        <v>1035</v>
      </c>
      <c r="D160" s="109">
        <f>761+274</f>
        <v>1035</v>
      </c>
      <c r="E160" s="82"/>
    </row>
    <row r="161" spans="1:6">
      <c r="A161" s="82"/>
      <c r="B161" s="106" t="s">
        <v>615</v>
      </c>
      <c r="C161" s="109">
        <v>61</v>
      </c>
      <c r="D161" s="109">
        <v>61</v>
      </c>
      <c r="E161" s="82"/>
    </row>
    <row r="162" spans="1:6">
      <c r="A162" s="82"/>
      <c r="B162" s="106" t="s">
        <v>156</v>
      </c>
      <c r="C162" s="109">
        <v>647</v>
      </c>
      <c r="D162" s="109">
        <v>647</v>
      </c>
      <c r="E162" s="82"/>
    </row>
    <row r="163" spans="1:6">
      <c r="A163" s="82"/>
      <c r="B163" s="106" t="s">
        <v>157</v>
      </c>
      <c r="C163" s="109">
        <v>180</v>
      </c>
      <c r="D163" s="109">
        <v>180</v>
      </c>
      <c r="E163" s="82"/>
    </row>
    <row r="164" spans="1:6">
      <c r="A164" s="82"/>
      <c r="B164" s="106" t="s">
        <v>397</v>
      </c>
      <c r="C164" s="109">
        <v>120</v>
      </c>
      <c r="D164" s="109">
        <v>120</v>
      </c>
      <c r="E164" s="82"/>
    </row>
    <row r="165" spans="1:6">
      <c r="A165" s="54"/>
      <c r="B165" s="54"/>
      <c r="C165" s="92"/>
      <c r="D165" s="86"/>
      <c r="E165" s="54"/>
    </row>
    <row r="166" spans="1:6">
      <c r="A166" s="58">
        <v>5512</v>
      </c>
      <c r="B166" s="78" t="s">
        <v>476</v>
      </c>
      <c r="C166" s="81">
        <f>SUM(C167:C170)</f>
        <v>9041</v>
      </c>
      <c r="D166" s="81">
        <f>SUM(D167:D170)</f>
        <v>9041</v>
      </c>
      <c r="E166" s="58"/>
      <c r="F166" s="10"/>
    </row>
    <row r="167" spans="1:6">
      <c r="A167" s="82"/>
      <c r="B167" s="82" t="s">
        <v>565</v>
      </c>
      <c r="C167" s="83">
        <v>525</v>
      </c>
      <c r="D167" s="83">
        <v>525</v>
      </c>
      <c r="E167" s="82"/>
    </row>
    <row r="168" spans="1:6">
      <c r="A168" s="82"/>
      <c r="B168" s="82" t="s">
        <v>564</v>
      </c>
      <c r="C168" s="83">
        <v>80</v>
      </c>
      <c r="D168" s="83">
        <v>80</v>
      </c>
      <c r="E168" s="82"/>
    </row>
    <row r="169" spans="1:6">
      <c r="A169" s="82"/>
      <c r="B169" s="82" t="s">
        <v>563</v>
      </c>
      <c r="C169" s="83">
        <v>750</v>
      </c>
      <c r="D169" s="83">
        <v>750</v>
      </c>
      <c r="E169" s="82"/>
    </row>
    <row r="170" spans="1:6">
      <c r="A170" s="82"/>
      <c r="B170" s="82" t="s">
        <v>54</v>
      </c>
      <c r="C170" s="83">
        <v>7686</v>
      </c>
      <c r="D170" s="83">
        <v>7686</v>
      </c>
      <c r="E170" s="82"/>
    </row>
    <row r="171" spans="1:6">
      <c r="A171" s="84"/>
      <c r="B171" s="86"/>
      <c r="C171" s="87"/>
      <c r="D171" s="86"/>
      <c r="E171" s="86"/>
    </row>
    <row r="172" spans="1:6">
      <c r="A172" s="58">
        <v>6112</v>
      </c>
      <c r="B172" s="78" t="s">
        <v>259</v>
      </c>
      <c r="C172" s="81">
        <f>SUM(C173:C174)</f>
        <v>2680</v>
      </c>
      <c r="D172" s="81">
        <f>SUM(D173:D174)</f>
        <v>2680</v>
      </c>
      <c r="E172" s="122"/>
      <c r="F172" s="10"/>
    </row>
    <row r="173" spans="1:6" ht="25.5">
      <c r="A173" s="95"/>
      <c r="B173" s="112" t="s">
        <v>17</v>
      </c>
      <c r="C173" s="97">
        <v>2600</v>
      </c>
      <c r="D173" s="97">
        <v>2600</v>
      </c>
      <c r="E173" s="112"/>
      <c r="F173" s="10"/>
    </row>
    <row r="174" spans="1:6">
      <c r="A174" s="95"/>
      <c r="B174" s="112" t="s">
        <v>18</v>
      </c>
      <c r="C174" s="97">
        <v>80</v>
      </c>
      <c r="D174" s="97">
        <v>80</v>
      </c>
      <c r="E174" s="112"/>
      <c r="F174" s="10"/>
    </row>
    <row r="175" spans="1:6">
      <c r="A175" s="98"/>
      <c r="B175" s="123"/>
      <c r="C175" s="100"/>
      <c r="D175" s="100"/>
      <c r="E175" s="123"/>
      <c r="F175" s="10"/>
    </row>
    <row r="176" spans="1:6">
      <c r="A176" s="98"/>
      <c r="B176" s="123"/>
      <c r="C176" s="100"/>
      <c r="D176" s="100"/>
      <c r="E176" s="123"/>
      <c r="F176" s="10"/>
    </row>
    <row r="177" spans="1:6">
      <c r="A177" s="58">
        <v>6171</v>
      </c>
      <c r="B177" s="78" t="s">
        <v>48</v>
      </c>
      <c r="C177" s="81">
        <f>SUM(C178:C186)</f>
        <v>5774</v>
      </c>
      <c r="D177" s="81">
        <f>SUM(D178:D186)</f>
        <v>5651</v>
      </c>
      <c r="E177" s="58"/>
      <c r="F177" s="10"/>
    </row>
    <row r="178" spans="1:6" ht="114.75">
      <c r="A178" s="115"/>
      <c r="B178" s="82" t="s">
        <v>6</v>
      </c>
      <c r="C178" s="83">
        <v>1420</v>
      </c>
      <c r="D178" s="83">
        <v>1297</v>
      </c>
      <c r="E178" s="82"/>
    </row>
    <row r="179" spans="1:6">
      <c r="A179" s="115"/>
      <c r="B179" s="106" t="s">
        <v>215</v>
      </c>
      <c r="C179" s="83">
        <v>65</v>
      </c>
      <c r="D179" s="83">
        <v>65</v>
      </c>
      <c r="E179" s="82"/>
    </row>
    <row r="180" spans="1:6" ht="51">
      <c r="A180" s="115"/>
      <c r="B180" s="82" t="s">
        <v>7</v>
      </c>
      <c r="C180" s="83">
        <v>3108</v>
      </c>
      <c r="D180" s="83">
        <v>3108</v>
      </c>
      <c r="E180" s="82"/>
    </row>
    <row r="181" spans="1:6" ht="25.5">
      <c r="A181" s="115"/>
      <c r="B181" s="106" t="s">
        <v>3</v>
      </c>
      <c r="C181" s="83">
        <v>570</v>
      </c>
      <c r="D181" s="83">
        <v>570</v>
      </c>
      <c r="E181" s="82"/>
    </row>
    <row r="182" spans="1:6">
      <c r="A182" s="115"/>
      <c r="B182" s="82" t="s">
        <v>454</v>
      </c>
      <c r="C182" s="83">
        <v>150</v>
      </c>
      <c r="D182" s="83">
        <v>150</v>
      </c>
      <c r="E182" s="82"/>
    </row>
    <row r="183" spans="1:6" ht="38.25">
      <c r="A183" s="115"/>
      <c r="B183" s="82" t="s">
        <v>455</v>
      </c>
      <c r="C183" s="83">
        <v>158</v>
      </c>
      <c r="D183" s="83">
        <v>158</v>
      </c>
      <c r="E183" s="82"/>
    </row>
    <row r="184" spans="1:6">
      <c r="A184" s="115"/>
      <c r="B184" s="106" t="s">
        <v>4</v>
      </c>
      <c r="C184" s="83">
        <v>83</v>
      </c>
      <c r="D184" s="83">
        <v>83</v>
      </c>
      <c r="E184" s="82"/>
    </row>
    <row r="185" spans="1:6">
      <c r="A185" s="82"/>
      <c r="B185" s="106" t="s">
        <v>343</v>
      </c>
      <c r="C185" s="83">
        <v>200</v>
      </c>
      <c r="D185" s="83">
        <v>200</v>
      </c>
      <c r="E185" s="82"/>
    </row>
    <row r="186" spans="1:6" ht="25.5">
      <c r="A186" s="82"/>
      <c r="B186" s="106" t="s">
        <v>5</v>
      </c>
      <c r="C186" s="83">
        <v>20</v>
      </c>
      <c r="D186" s="83">
        <v>20</v>
      </c>
      <c r="E186" s="82"/>
    </row>
    <row r="187" spans="1:6">
      <c r="A187" s="54"/>
      <c r="B187" s="54"/>
      <c r="C187" s="92"/>
      <c r="D187" s="54"/>
      <c r="E187" s="54"/>
    </row>
    <row r="188" spans="1:6">
      <c r="A188" s="58">
        <v>6171</v>
      </c>
      <c r="B188" s="78" t="s">
        <v>248</v>
      </c>
      <c r="C188" s="81">
        <f>SUM(C189:C194)</f>
        <v>24205</v>
      </c>
      <c r="D188" s="81">
        <f>SUM(D189:D194)</f>
        <v>24270</v>
      </c>
      <c r="E188" s="58"/>
      <c r="F188" s="10"/>
    </row>
    <row r="189" spans="1:6" ht="76.5">
      <c r="A189" s="82"/>
      <c r="B189" s="82" t="s">
        <v>12</v>
      </c>
      <c r="C189" s="83">
        <v>17011</v>
      </c>
      <c r="D189" s="83">
        <v>17261</v>
      </c>
      <c r="E189" s="82"/>
    </row>
    <row r="190" spans="1:6">
      <c r="A190" s="82"/>
      <c r="B190" s="82" t="s">
        <v>11</v>
      </c>
      <c r="C190" s="83">
        <f>4253+1531</f>
        <v>5784</v>
      </c>
      <c r="D190" s="83">
        <f>4253+1531</f>
        <v>5784</v>
      </c>
      <c r="E190" s="82"/>
    </row>
    <row r="191" spans="1:6">
      <c r="A191" s="82"/>
      <c r="B191" s="82" t="s">
        <v>480</v>
      </c>
      <c r="C191" s="83">
        <v>344</v>
      </c>
      <c r="D191" s="83">
        <v>344</v>
      </c>
      <c r="E191" s="82"/>
    </row>
    <row r="192" spans="1:6">
      <c r="A192" s="82"/>
      <c r="B192" s="82" t="s">
        <v>481</v>
      </c>
      <c r="C192" s="83">
        <v>88</v>
      </c>
      <c r="D192" s="83">
        <v>88</v>
      </c>
      <c r="E192" s="82"/>
    </row>
    <row r="193" spans="1:6" ht="25.5">
      <c r="A193" s="82"/>
      <c r="B193" s="82" t="s">
        <v>479</v>
      </c>
      <c r="C193" s="83">
        <v>351</v>
      </c>
      <c r="D193" s="83">
        <v>351</v>
      </c>
      <c r="E193" s="82"/>
    </row>
    <row r="194" spans="1:6" ht="38.25">
      <c r="A194" s="82"/>
      <c r="B194" s="82" t="s">
        <v>567</v>
      </c>
      <c r="C194" s="109">
        <v>627</v>
      </c>
      <c r="D194" s="109">
        <v>442</v>
      </c>
      <c r="E194" s="82"/>
    </row>
    <row r="195" spans="1:6">
      <c r="A195" s="54"/>
      <c r="B195" s="54"/>
      <c r="C195" s="92"/>
      <c r="D195" s="92"/>
      <c r="E195" s="54"/>
    </row>
    <row r="196" spans="1:6">
      <c r="A196" s="58">
        <v>6171</v>
      </c>
      <c r="B196" s="78" t="s">
        <v>247</v>
      </c>
      <c r="C196" s="81">
        <f>SUM(C197)</f>
        <v>200</v>
      </c>
      <c r="D196" s="81">
        <f>SUM(D197)</f>
        <v>200</v>
      </c>
      <c r="E196" s="58"/>
      <c r="F196" s="10"/>
    </row>
    <row r="197" spans="1:6">
      <c r="A197" s="82"/>
      <c r="B197" s="321" t="s">
        <v>60</v>
      </c>
      <c r="C197" s="83">
        <v>200</v>
      </c>
      <c r="D197" s="83">
        <v>200</v>
      </c>
      <c r="E197" s="82"/>
    </row>
    <row r="198" spans="1:6">
      <c r="A198" s="54"/>
      <c r="B198" s="54"/>
      <c r="C198" s="92"/>
      <c r="D198" s="92"/>
      <c r="E198" s="54"/>
    </row>
    <row r="199" spans="1:6">
      <c r="A199" s="58">
        <v>6171</v>
      </c>
      <c r="B199" s="78" t="s">
        <v>559</v>
      </c>
      <c r="C199" s="81">
        <f>SUM(C200:C203)</f>
        <v>1030</v>
      </c>
      <c r="D199" s="81">
        <f>SUM(D200:D203)</f>
        <v>1030</v>
      </c>
      <c r="E199" s="58"/>
      <c r="F199" s="10"/>
    </row>
    <row r="200" spans="1:6">
      <c r="A200" s="82"/>
      <c r="B200" s="82" t="s">
        <v>560</v>
      </c>
      <c r="C200" s="83">
        <v>50</v>
      </c>
      <c r="D200" s="83">
        <v>50</v>
      </c>
      <c r="E200" s="82"/>
    </row>
    <row r="201" spans="1:6">
      <c r="A201" s="82"/>
      <c r="B201" s="106" t="s">
        <v>456</v>
      </c>
      <c r="C201" s="83">
        <v>250</v>
      </c>
      <c r="D201" s="83">
        <v>250</v>
      </c>
      <c r="E201" s="82"/>
    </row>
    <row r="202" spans="1:6" ht="25.5">
      <c r="A202" s="82"/>
      <c r="B202" s="82" t="s">
        <v>191</v>
      </c>
      <c r="C202" s="83">
        <f>25+250+235</f>
        <v>510</v>
      </c>
      <c r="D202" s="83">
        <f>25+250+235</f>
        <v>510</v>
      </c>
      <c r="E202" s="82"/>
    </row>
    <row r="203" spans="1:6" ht="25.5">
      <c r="A203" s="82"/>
      <c r="B203" s="82" t="s">
        <v>192</v>
      </c>
      <c r="C203" s="83">
        <v>220</v>
      </c>
      <c r="D203" s="83">
        <v>220</v>
      </c>
      <c r="E203" s="82"/>
    </row>
    <row r="204" spans="1:6">
      <c r="A204" s="54"/>
      <c r="B204" s="54"/>
      <c r="C204" s="92"/>
      <c r="D204" s="92"/>
      <c r="E204" s="54"/>
    </row>
    <row r="205" spans="1:6" s="4" customFormat="1">
      <c r="A205" s="58">
        <v>6171</v>
      </c>
      <c r="B205" s="78" t="s">
        <v>44</v>
      </c>
      <c r="C205" s="81">
        <f>SUM(C206:C208)</f>
        <v>103</v>
      </c>
      <c r="D205" s="81">
        <f>SUM(D206:D208)</f>
        <v>103</v>
      </c>
      <c r="E205" s="58"/>
      <c r="F205" s="10"/>
    </row>
    <row r="206" spans="1:6" ht="25.5">
      <c r="A206" s="102"/>
      <c r="B206" s="102" t="s">
        <v>45</v>
      </c>
      <c r="C206" s="103">
        <v>15</v>
      </c>
      <c r="D206" s="103">
        <v>15</v>
      </c>
      <c r="E206" s="102"/>
    </row>
    <row r="207" spans="1:6" ht="25.5">
      <c r="A207" s="102"/>
      <c r="B207" s="173" t="s">
        <v>457</v>
      </c>
      <c r="C207" s="103">
        <v>15</v>
      </c>
      <c r="D207" s="103">
        <v>15</v>
      </c>
      <c r="E207" s="102"/>
    </row>
    <row r="208" spans="1:6" ht="25.5">
      <c r="A208" s="102"/>
      <c r="B208" s="102" t="s">
        <v>458</v>
      </c>
      <c r="C208" s="103">
        <v>73</v>
      </c>
      <c r="D208" s="103">
        <v>73</v>
      </c>
      <c r="E208" s="102"/>
    </row>
    <row r="209" spans="1:6">
      <c r="A209" s="119"/>
      <c r="B209" s="119"/>
      <c r="C209" s="108"/>
      <c r="D209" s="108"/>
      <c r="E209" s="119"/>
    </row>
    <row r="210" spans="1:6">
      <c r="A210" s="58">
        <v>6171</v>
      </c>
      <c r="B210" s="78" t="s">
        <v>181</v>
      </c>
      <c r="C210" s="81">
        <f>SUM(C211:C212)</f>
        <v>482</v>
      </c>
      <c r="D210" s="81">
        <f>SUM(D211:D212)</f>
        <v>482</v>
      </c>
      <c r="E210" s="58"/>
      <c r="F210" s="10"/>
    </row>
    <row r="211" spans="1:6" ht="76.5">
      <c r="A211" s="115"/>
      <c r="B211" s="82" t="s">
        <v>377</v>
      </c>
      <c r="C211" s="83">
        <v>148</v>
      </c>
      <c r="D211" s="83">
        <v>209</v>
      </c>
      <c r="E211" s="82"/>
    </row>
    <row r="212" spans="1:6" ht="76.5">
      <c r="A212" s="115"/>
      <c r="B212" s="82" t="s">
        <v>378</v>
      </c>
      <c r="C212" s="83">
        <v>334</v>
      </c>
      <c r="D212" s="83">
        <v>273</v>
      </c>
      <c r="E212" s="82"/>
    </row>
    <row r="213" spans="1:6">
      <c r="A213" s="113"/>
      <c r="B213" s="54"/>
      <c r="C213" s="92"/>
      <c r="D213" s="92"/>
      <c r="E213" s="54"/>
    </row>
    <row r="214" spans="1:6">
      <c r="A214" s="58">
        <v>6171</v>
      </c>
      <c r="B214" s="78" t="s">
        <v>306</v>
      </c>
      <c r="C214" s="81">
        <f>SUM(C215:C216)</f>
        <v>50</v>
      </c>
      <c r="D214" s="81">
        <f>SUM(D215:D216)</f>
        <v>50</v>
      </c>
      <c r="E214" s="58"/>
    </row>
    <row r="215" spans="1:6">
      <c r="A215" s="63"/>
      <c r="B215" s="102" t="s">
        <v>561</v>
      </c>
      <c r="C215" s="105">
        <v>0</v>
      </c>
      <c r="D215" s="105">
        <v>0</v>
      </c>
      <c r="E215" s="104"/>
    </row>
    <row r="216" spans="1:6">
      <c r="A216" s="115"/>
      <c r="B216" s="106" t="s">
        <v>562</v>
      </c>
      <c r="C216" s="83">
        <v>50</v>
      </c>
      <c r="D216" s="83">
        <v>50</v>
      </c>
      <c r="E216" s="82"/>
    </row>
    <row r="217" spans="1:6">
      <c r="A217" s="113"/>
      <c r="B217" s="119"/>
      <c r="C217" s="92"/>
      <c r="D217" s="92"/>
      <c r="E217" s="54"/>
    </row>
    <row r="218" spans="1:6">
      <c r="A218" s="58">
        <v>6310</v>
      </c>
      <c r="B218" s="78" t="s">
        <v>328</v>
      </c>
      <c r="C218" s="81">
        <f>SUM(C219:C221)</f>
        <v>193</v>
      </c>
      <c r="D218" s="81">
        <f>SUM(D219:D221)</f>
        <v>193</v>
      </c>
      <c r="E218" s="58"/>
      <c r="F218" s="10"/>
    </row>
    <row r="219" spans="1:6">
      <c r="A219" s="106"/>
      <c r="B219" s="82" t="s">
        <v>469</v>
      </c>
      <c r="C219" s="83">
        <v>90</v>
      </c>
      <c r="D219" s="83">
        <v>90</v>
      </c>
      <c r="E219" s="82"/>
    </row>
    <row r="220" spans="1:6">
      <c r="A220" s="106"/>
      <c r="B220" s="102" t="s">
        <v>470</v>
      </c>
      <c r="C220" s="83">
        <v>100</v>
      </c>
      <c r="D220" s="83">
        <v>100</v>
      </c>
      <c r="E220" s="82"/>
    </row>
    <row r="221" spans="1:6">
      <c r="A221" s="106"/>
      <c r="B221" s="82" t="s">
        <v>172</v>
      </c>
      <c r="C221" s="83">
        <v>3</v>
      </c>
      <c r="D221" s="83">
        <v>3</v>
      </c>
      <c r="E221" s="82"/>
    </row>
    <row r="222" spans="1:6">
      <c r="A222" s="107"/>
      <c r="B222" s="82"/>
      <c r="C222" s="92"/>
      <c r="D222" s="92"/>
      <c r="E222" s="54"/>
    </row>
    <row r="223" spans="1:6" s="4" customFormat="1">
      <c r="A223" s="58">
        <v>6320</v>
      </c>
      <c r="B223" s="78" t="s">
        <v>214</v>
      </c>
      <c r="C223" s="81">
        <v>840</v>
      </c>
      <c r="D223" s="81">
        <v>840</v>
      </c>
      <c r="E223" s="122"/>
      <c r="F223" s="9"/>
    </row>
    <row r="224" spans="1:6" s="256" customFormat="1" ht="25.5">
      <c r="A224" s="63"/>
      <c r="B224" s="102" t="s">
        <v>13</v>
      </c>
      <c r="C224" s="257"/>
      <c r="D224" s="257"/>
      <c r="E224" s="104"/>
      <c r="F224" s="255"/>
    </row>
    <row r="225" spans="1:6">
      <c r="A225" s="107"/>
      <c r="B225" s="107"/>
      <c r="C225" s="114"/>
      <c r="D225" s="86"/>
      <c r="E225" s="107"/>
    </row>
    <row r="226" spans="1:6">
      <c r="A226" s="58">
        <v>6399</v>
      </c>
      <c r="B226" s="78" t="s">
        <v>330</v>
      </c>
      <c r="C226" s="81">
        <v>1000</v>
      </c>
      <c r="D226" s="81">
        <v>1000</v>
      </c>
      <c r="E226" s="122"/>
      <c r="F226" s="10"/>
    </row>
    <row r="227" spans="1:6">
      <c r="A227" s="113"/>
      <c r="B227" s="107"/>
      <c r="C227" s="114"/>
      <c r="D227" s="114"/>
      <c r="E227" s="107"/>
    </row>
    <row r="228" spans="1:6">
      <c r="A228" s="58"/>
      <c r="B228" s="78" t="s">
        <v>327</v>
      </c>
      <c r="C228" s="81"/>
      <c r="D228" s="81">
        <v>3571</v>
      </c>
      <c r="E228" s="58"/>
    </row>
    <row r="229" spans="1:6">
      <c r="A229" s="113"/>
      <c r="B229" s="107"/>
      <c r="C229" s="114"/>
      <c r="D229" s="114"/>
      <c r="E229" s="107"/>
      <c r="F229" s="7"/>
    </row>
    <row r="230" spans="1:6" ht="13.5" thickBot="1">
      <c r="A230" s="84"/>
      <c r="B230" s="85"/>
      <c r="C230" s="87"/>
      <c r="D230" s="86"/>
      <c r="E230" s="86"/>
    </row>
    <row r="231" spans="1:6" ht="13.5" thickBot="1">
      <c r="A231" s="69"/>
      <c r="B231" s="70" t="s">
        <v>303</v>
      </c>
      <c r="C231" s="71">
        <f>C7+C10+C13+C16+C22+C26+C32+C36+C40+C46+C49+C55+C59+C67+C75+C79+C82+C85+C88+C95+C98+C102+C106+C109+C112+C117+C124+C134+C138+C141+C146+C149+C152+C155+C158+C166+C172+C177+C188+C196+C205+C210+C214+C218+C223+C226+C228+C199+C72</f>
        <v>128553</v>
      </c>
      <c r="D231" s="71">
        <f>D7+D10+D13+D16+D22+D26+D32+D36+D40+D46+D49+D55+D59+D67+D75+D79+D82+D85+D88+D95+D98+D102+D106+D109+D112+D117+D124+D134+D138+D141+D146+D149+D152+D155+D158+D166+D172+D177+D188+D196+D205+D210+D214+D218+D223+D226+D228+D199+D72</f>
        <v>146335</v>
      </c>
      <c r="E231" s="70"/>
      <c r="F231" s="10"/>
    </row>
    <row r="233" spans="1:6">
      <c r="B233" s="54"/>
      <c r="C233" s="10"/>
    </row>
    <row r="235" spans="1:6">
      <c r="B235" s="262"/>
      <c r="E235" s="10"/>
    </row>
    <row r="236" spans="1:6">
      <c r="B236" s="325"/>
    </row>
  </sheetData>
  <mergeCells count="1">
    <mergeCell ref="A2:E2"/>
  </mergeCells>
  <phoneticPr fontId="2" type="noConversion"/>
  <pageMargins left="0.78740157480314965" right="0.78740157480314965" top="0.98425196850393704" bottom="0.98425196850393704" header="0.51181102362204722" footer="0.51181102362204722"/>
  <pageSetup paperSize="9" scale="89" fitToHeight="12" orientation="landscape" r:id="rId1"/>
  <headerFooter alignWithMargins="0"/>
  <rowBreaks count="13" manualBreakCount="13">
    <brk id="15" max="4" man="1"/>
    <brk id="31" max="4" man="1"/>
    <brk id="57" max="4" man="1"/>
    <brk id="74" max="4" man="1"/>
    <brk id="93" max="4" man="1"/>
    <brk id="100" max="4" man="1"/>
    <brk id="111" max="4" man="1"/>
    <brk id="116" max="4" man="1"/>
    <brk id="133" max="4" man="1"/>
    <brk id="148" max="4" man="1"/>
    <brk id="176" max="4" man="1"/>
    <brk id="194" max="4" man="1"/>
    <brk id="213" max="4" man="1"/>
  </rowBreaks>
</worksheet>
</file>

<file path=xl/worksheets/sheet5.xml><?xml version="1.0" encoding="utf-8"?>
<worksheet xmlns="http://schemas.openxmlformats.org/spreadsheetml/2006/main" xmlns:r="http://schemas.openxmlformats.org/officeDocument/2006/relationships">
  <sheetPr>
    <tabColor rgb="FFFF0000"/>
  </sheetPr>
  <dimension ref="A1:G145"/>
  <sheetViews>
    <sheetView zoomScaleNormal="100" workbookViewId="0">
      <selection sqref="A1:E163"/>
    </sheetView>
  </sheetViews>
  <sheetFormatPr defaultRowHeight="12.75"/>
  <cols>
    <col min="1" max="1" width="7.85546875" style="8" customWidth="1"/>
    <col min="2" max="2" width="57.42578125" style="8" customWidth="1"/>
    <col min="3" max="16384" width="9.140625" style="8"/>
  </cols>
  <sheetData>
    <row r="1" spans="1:4">
      <c r="A1" s="1" t="s">
        <v>465</v>
      </c>
    </row>
    <row r="2" spans="1:4" s="172" customFormat="1" ht="15.75">
      <c r="A2" s="147" t="s">
        <v>100</v>
      </c>
    </row>
    <row r="3" spans="1:4">
      <c r="A3" s="158"/>
      <c r="C3" s="159" t="s">
        <v>232</v>
      </c>
      <c r="D3" s="159" t="s">
        <v>232</v>
      </c>
    </row>
    <row r="4" spans="1:4" ht="25.5">
      <c r="A4" s="264" t="s">
        <v>162</v>
      </c>
      <c r="B4" s="79" t="s">
        <v>260</v>
      </c>
      <c r="C4" s="264" t="s">
        <v>63</v>
      </c>
      <c r="D4" s="160"/>
    </row>
    <row r="5" spans="1:4">
      <c r="A5" s="161" t="s">
        <v>118</v>
      </c>
      <c r="B5" s="59"/>
      <c r="C5" s="162"/>
      <c r="D5" s="162"/>
    </row>
    <row r="6" spans="1:4">
      <c r="A6" s="161">
        <v>5011</v>
      </c>
      <c r="B6" s="137" t="s">
        <v>621</v>
      </c>
      <c r="C6" s="163">
        <v>835</v>
      </c>
      <c r="D6" s="137"/>
    </row>
    <row r="7" spans="1:4">
      <c r="A7" s="161">
        <v>5031</v>
      </c>
      <c r="B7" s="137" t="s">
        <v>261</v>
      </c>
      <c r="C7" s="163">
        <v>209</v>
      </c>
      <c r="D7" s="137"/>
    </row>
    <row r="8" spans="1:4">
      <c r="A8" s="161">
        <v>5032</v>
      </c>
      <c r="B8" s="137" t="s">
        <v>262</v>
      </c>
      <c r="C8" s="163">
        <v>75</v>
      </c>
      <c r="D8" s="137"/>
    </row>
    <row r="9" spans="1:4">
      <c r="A9" s="161">
        <v>5424</v>
      </c>
      <c r="B9" s="137" t="s">
        <v>263</v>
      </c>
      <c r="C9" s="163">
        <v>17</v>
      </c>
      <c r="D9" s="137"/>
    </row>
    <row r="10" spans="1:4">
      <c r="A10" s="250"/>
      <c r="B10" s="247" t="s">
        <v>350</v>
      </c>
      <c r="C10" s="252">
        <f>SUM(C6:C9)</f>
        <v>1136</v>
      </c>
      <c r="D10" s="252">
        <f>SUM(D6:D9)</f>
        <v>0</v>
      </c>
    </row>
    <row r="11" spans="1:4">
      <c r="A11" s="161">
        <v>5021</v>
      </c>
      <c r="B11" s="137" t="s">
        <v>392</v>
      </c>
      <c r="C11" s="163">
        <v>3</v>
      </c>
      <c r="D11" s="138"/>
    </row>
    <row r="12" spans="1:4">
      <c r="A12" s="161">
        <v>5134</v>
      </c>
      <c r="B12" s="137" t="s">
        <v>265</v>
      </c>
      <c r="C12" s="163">
        <v>1</v>
      </c>
      <c r="D12" s="138"/>
    </row>
    <row r="13" spans="1:4" ht="52.5" customHeight="1">
      <c r="A13" s="161">
        <v>5136</v>
      </c>
      <c r="B13" s="137" t="s">
        <v>449</v>
      </c>
      <c r="C13" s="163">
        <v>290</v>
      </c>
      <c r="D13" s="138"/>
    </row>
    <row r="14" spans="1:4" ht="15" customHeight="1">
      <c r="A14" s="161">
        <v>5137</v>
      </c>
      <c r="B14" s="137" t="s">
        <v>534</v>
      </c>
      <c r="C14" s="163">
        <v>2</v>
      </c>
      <c r="D14" s="138"/>
    </row>
    <row r="15" spans="1:4" ht="38.25">
      <c r="A15" s="161">
        <v>5139</v>
      </c>
      <c r="B15" s="137" t="s">
        <v>333</v>
      </c>
      <c r="C15" s="163">
        <v>34</v>
      </c>
      <c r="D15" s="138"/>
    </row>
    <row r="16" spans="1:4">
      <c r="A16" s="161">
        <v>5151</v>
      </c>
      <c r="B16" s="137" t="s">
        <v>266</v>
      </c>
      <c r="C16" s="163"/>
      <c r="D16" s="138"/>
    </row>
    <row r="17" spans="1:4">
      <c r="A17" s="161">
        <v>5153</v>
      </c>
      <c r="B17" s="137" t="s">
        <v>207</v>
      </c>
      <c r="C17" s="163"/>
      <c r="D17" s="138"/>
    </row>
    <row r="18" spans="1:4" ht="25.5">
      <c r="A18" s="161">
        <v>5154</v>
      </c>
      <c r="B18" s="137" t="s">
        <v>450</v>
      </c>
      <c r="C18" s="163">
        <v>165</v>
      </c>
      <c r="D18" s="138"/>
    </row>
    <row r="19" spans="1:4">
      <c r="A19" s="161">
        <v>5161</v>
      </c>
      <c r="B19" s="137" t="s">
        <v>267</v>
      </c>
      <c r="C19" s="163">
        <v>2</v>
      </c>
      <c r="D19" s="138"/>
    </row>
    <row r="20" spans="1:4" ht="25.5">
      <c r="A20" s="161">
        <v>5162</v>
      </c>
      <c r="B20" s="137" t="s">
        <v>334</v>
      </c>
      <c r="C20" s="163">
        <v>20</v>
      </c>
      <c r="D20" s="138"/>
    </row>
    <row r="21" spans="1:4">
      <c r="A21" s="161">
        <v>5167</v>
      </c>
      <c r="B21" s="137" t="s">
        <v>581</v>
      </c>
      <c r="C21" s="163">
        <v>3</v>
      </c>
      <c r="D21" s="138"/>
    </row>
    <row r="22" spans="1:4" ht="25.5">
      <c r="A22" s="161">
        <v>5168</v>
      </c>
      <c r="B22" s="137" t="s">
        <v>451</v>
      </c>
      <c r="C22" s="163">
        <v>58</v>
      </c>
      <c r="D22" s="138"/>
    </row>
    <row r="23" spans="1:4" ht="38.25">
      <c r="A23" s="161">
        <v>5169</v>
      </c>
      <c r="B23" s="137" t="s">
        <v>62</v>
      </c>
      <c r="C23" s="163">
        <v>25</v>
      </c>
      <c r="D23" s="138"/>
    </row>
    <row r="24" spans="1:4">
      <c r="A24" s="161">
        <v>5171</v>
      </c>
      <c r="B24" s="137" t="s">
        <v>271</v>
      </c>
      <c r="C24" s="163">
        <v>4</v>
      </c>
      <c r="D24" s="138"/>
    </row>
    <row r="25" spans="1:4">
      <c r="A25" s="161">
        <v>5172</v>
      </c>
      <c r="B25" s="137" t="s">
        <v>579</v>
      </c>
      <c r="C25" s="163"/>
      <c r="D25" s="138"/>
    </row>
    <row r="26" spans="1:4">
      <c r="A26" s="161">
        <v>5173</v>
      </c>
      <c r="B26" s="137" t="s">
        <v>272</v>
      </c>
      <c r="C26" s="163">
        <v>8</v>
      </c>
      <c r="D26" s="138"/>
    </row>
    <row r="27" spans="1:4">
      <c r="A27" s="161">
        <v>5181</v>
      </c>
      <c r="B27" s="137" t="s">
        <v>602</v>
      </c>
      <c r="C27" s="163">
        <v>1</v>
      </c>
      <c r="D27" s="138"/>
    </row>
    <row r="28" spans="1:4">
      <c r="A28" s="161">
        <v>5192</v>
      </c>
      <c r="B28" s="137" t="s">
        <v>275</v>
      </c>
      <c r="C28" s="163">
        <v>1</v>
      </c>
      <c r="D28" s="138"/>
    </row>
    <row r="29" spans="1:4">
      <c r="A29" s="246"/>
      <c r="B29" s="247" t="s">
        <v>349</v>
      </c>
      <c r="C29" s="252">
        <f>SUM(C11:C28)</f>
        <v>617</v>
      </c>
      <c r="D29" s="248">
        <f>SUM(D11:D28)</f>
        <v>0</v>
      </c>
    </row>
    <row r="30" spans="1:4" s="140" customFormat="1">
      <c r="A30" s="60" t="s">
        <v>149</v>
      </c>
      <c r="B30" s="61" t="s">
        <v>245</v>
      </c>
      <c r="C30" s="139">
        <f>SUM(C10+C29)</f>
        <v>1753</v>
      </c>
      <c r="D30" s="139">
        <f>SUM(D10+D29)</f>
        <v>0</v>
      </c>
    </row>
    <row r="31" spans="1:4" s="270" customFormat="1">
      <c r="A31" s="141"/>
      <c r="B31" s="142"/>
      <c r="C31" s="269"/>
      <c r="D31" s="269"/>
    </row>
    <row r="32" spans="1:4" s="270" customFormat="1">
      <c r="A32" s="141"/>
      <c r="B32" s="142"/>
      <c r="C32" s="269"/>
      <c r="D32" s="269"/>
    </row>
    <row r="33" spans="1:7" s="270" customFormat="1">
      <c r="A33" s="141"/>
      <c r="B33" s="142"/>
      <c r="C33" s="269"/>
      <c r="D33" s="269"/>
    </row>
    <row r="34" spans="1:7" s="270" customFormat="1">
      <c r="A34" s="141"/>
      <c r="B34" s="142"/>
      <c r="C34" s="269"/>
      <c r="D34" s="269"/>
    </row>
    <row r="35" spans="1:7" s="270" customFormat="1">
      <c r="A35" s="141"/>
      <c r="B35" s="142"/>
      <c r="C35" s="269"/>
      <c r="D35" s="269"/>
    </row>
    <row r="36" spans="1:7" s="270" customFormat="1">
      <c r="A36" s="141"/>
      <c r="B36" s="142"/>
      <c r="C36" s="269"/>
      <c r="D36" s="269"/>
    </row>
    <row r="37" spans="1:7" s="270" customFormat="1">
      <c r="A37" s="141"/>
      <c r="B37" s="142"/>
      <c r="C37" s="269"/>
      <c r="D37" s="269"/>
    </row>
    <row r="38" spans="1:7" s="270" customFormat="1">
      <c r="A38" s="141"/>
      <c r="B38" s="142"/>
      <c r="C38" s="269"/>
      <c r="D38" s="269"/>
    </row>
    <row r="39" spans="1:7" s="270" customFormat="1">
      <c r="A39" s="141"/>
      <c r="B39" s="142"/>
      <c r="C39" s="269"/>
      <c r="D39" s="269"/>
    </row>
    <row r="40" spans="1:7">
      <c r="A40" s="141"/>
      <c r="B40" s="142"/>
      <c r="C40" s="159" t="s">
        <v>232</v>
      </c>
      <c r="D40" s="159" t="s">
        <v>232</v>
      </c>
    </row>
    <row r="41" spans="1:7" s="268" customFormat="1" ht="25.5">
      <c r="A41" s="264" t="s">
        <v>162</v>
      </c>
      <c r="B41" s="79" t="s">
        <v>276</v>
      </c>
      <c r="C41" s="265"/>
      <c r="D41" s="265"/>
      <c r="E41" s="266"/>
      <c r="F41" s="266"/>
      <c r="G41" s="267"/>
    </row>
    <row r="42" spans="1:7">
      <c r="A42" s="161" t="s">
        <v>118</v>
      </c>
      <c r="B42" s="59"/>
      <c r="C42" s="162"/>
      <c r="D42" s="162"/>
      <c r="E42" s="143"/>
      <c r="F42" s="143"/>
      <c r="G42" s="143"/>
    </row>
    <row r="43" spans="1:7" ht="25.5">
      <c r="A43" s="161">
        <v>5011</v>
      </c>
      <c r="B43" s="137" t="s">
        <v>188</v>
      </c>
      <c r="C43" s="138">
        <v>3042</v>
      </c>
      <c r="D43" s="138"/>
      <c r="E43" s="164"/>
      <c r="F43" s="146"/>
      <c r="G43" s="146"/>
    </row>
    <row r="44" spans="1:7">
      <c r="A44" s="161">
        <v>5031</v>
      </c>
      <c r="B44" s="137" t="s">
        <v>189</v>
      </c>
      <c r="C44" s="138">
        <v>761</v>
      </c>
      <c r="D44" s="138"/>
      <c r="E44" s="164"/>
      <c r="F44" s="146"/>
      <c r="G44" s="146"/>
    </row>
    <row r="45" spans="1:7">
      <c r="A45" s="161">
        <v>5032</v>
      </c>
      <c r="B45" s="137" t="s">
        <v>190</v>
      </c>
      <c r="C45" s="138">
        <v>274</v>
      </c>
      <c r="D45" s="138"/>
      <c r="E45" s="164"/>
      <c r="F45" s="146"/>
      <c r="G45" s="146"/>
    </row>
    <row r="46" spans="1:7">
      <c r="A46" s="161">
        <v>5424</v>
      </c>
      <c r="B46" s="137" t="s">
        <v>569</v>
      </c>
      <c r="C46" s="138">
        <v>61</v>
      </c>
      <c r="D46" s="138"/>
      <c r="E46" s="164"/>
      <c r="F46" s="146"/>
      <c r="G46" s="146"/>
    </row>
    <row r="47" spans="1:7">
      <c r="A47" s="250"/>
      <c r="B47" s="247" t="s">
        <v>350</v>
      </c>
      <c r="C47" s="248">
        <f>SUM(C43:C46)</f>
        <v>4138</v>
      </c>
      <c r="D47" s="248">
        <f>SUM(D43:D46)</f>
        <v>0</v>
      </c>
      <c r="E47" s="164"/>
      <c r="F47" s="146"/>
      <c r="G47" s="146"/>
    </row>
    <row r="48" spans="1:7" ht="12.75" customHeight="1">
      <c r="A48" s="161">
        <v>5021</v>
      </c>
      <c r="B48" s="137" t="s">
        <v>206</v>
      </c>
      <c r="C48" s="138">
        <v>3</v>
      </c>
      <c r="D48" s="138"/>
      <c r="E48" s="164"/>
      <c r="F48" s="146"/>
      <c r="G48" s="146"/>
    </row>
    <row r="49" spans="1:7">
      <c r="A49" s="161">
        <v>5038</v>
      </c>
      <c r="B49" s="137" t="s">
        <v>307</v>
      </c>
      <c r="C49" s="138"/>
      <c r="D49" s="138"/>
      <c r="E49" s="144"/>
      <c r="F49" s="145"/>
      <c r="G49" s="146"/>
    </row>
    <row r="50" spans="1:7">
      <c r="A50" s="161">
        <v>5132</v>
      </c>
      <c r="B50" s="137" t="s">
        <v>264</v>
      </c>
      <c r="C50" s="138"/>
      <c r="D50" s="138"/>
      <c r="E50" s="143"/>
      <c r="F50" s="143"/>
      <c r="G50" s="143"/>
    </row>
    <row r="51" spans="1:7" ht="38.25">
      <c r="A51" s="161">
        <v>5133</v>
      </c>
      <c r="B51" s="137" t="s">
        <v>314</v>
      </c>
      <c r="C51" s="138">
        <v>4</v>
      </c>
      <c r="D51" s="138"/>
      <c r="E51" s="165"/>
      <c r="F51" s="146"/>
      <c r="G51" s="146"/>
    </row>
    <row r="52" spans="1:7">
      <c r="A52" s="161">
        <v>5134</v>
      </c>
      <c r="B52" s="137" t="s">
        <v>394</v>
      </c>
      <c r="C52" s="138">
        <v>125</v>
      </c>
      <c r="D52" s="138"/>
      <c r="E52" s="165"/>
      <c r="F52" s="146"/>
      <c r="G52" s="146"/>
    </row>
    <row r="53" spans="1:7">
      <c r="A53" s="161">
        <v>5136</v>
      </c>
      <c r="B53" s="137" t="s">
        <v>315</v>
      </c>
      <c r="C53" s="138">
        <v>3</v>
      </c>
      <c r="D53" s="138"/>
      <c r="E53" s="165"/>
      <c r="F53" s="146"/>
      <c r="G53" s="146"/>
    </row>
    <row r="54" spans="1:7" ht="38.25">
      <c r="A54" s="161">
        <v>5137</v>
      </c>
      <c r="B54" s="137" t="s">
        <v>75</v>
      </c>
      <c r="C54" s="138">
        <v>90</v>
      </c>
      <c r="D54" s="138"/>
      <c r="E54" s="165"/>
      <c r="F54" s="146"/>
      <c r="G54" s="146"/>
    </row>
    <row r="55" spans="1:7">
      <c r="A55" s="161">
        <v>5138</v>
      </c>
      <c r="B55" s="137" t="s">
        <v>316</v>
      </c>
      <c r="C55" s="138"/>
      <c r="D55" s="138"/>
      <c r="E55" s="165"/>
      <c r="F55" s="146"/>
      <c r="G55" s="146"/>
    </row>
    <row r="56" spans="1:7" ht="24" customHeight="1">
      <c r="A56" s="161">
        <v>5139</v>
      </c>
      <c r="B56" s="137" t="s">
        <v>64</v>
      </c>
      <c r="C56" s="138">
        <v>45</v>
      </c>
      <c r="D56" s="138"/>
      <c r="E56" s="165"/>
      <c r="F56" s="146"/>
      <c r="G56" s="146"/>
    </row>
    <row r="57" spans="1:7">
      <c r="A57" s="161">
        <v>5151</v>
      </c>
      <c r="B57" s="137" t="s">
        <v>317</v>
      </c>
      <c r="C57" s="138"/>
      <c r="D57" s="138"/>
      <c r="E57" s="165"/>
      <c r="F57" s="146"/>
      <c r="G57" s="146"/>
    </row>
    <row r="58" spans="1:7">
      <c r="A58" s="161">
        <v>5153</v>
      </c>
      <c r="B58" s="137" t="s">
        <v>318</v>
      </c>
      <c r="C58" s="138"/>
      <c r="D58" s="138"/>
      <c r="E58" s="165"/>
      <c r="F58" s="146"/>
      <c r="G58" s="146"/>
    </row>
    <row r="59" spans="1:7">
      <c r="A59" s="161">
        <v>5154</v>
      </c>
      <c r="B59" s="137" t="s">
        <v>319</v>
      </c>
      <c r="C59" s="138"/>
      <c r="D59" s="138"/>
      <c r="E59" s="165"/>
      <c r="F59" s="146"/>
      <c r="G59" s="146"/>
    </row>
    <row r="60" spans="1:7" ht="38.25">
      <c r="A60" s="161">
        <v>5156</v>
      </c>
      <c r="B60" s="137" t="s">
        <v>65</v>
      </c>
      <c r="C60" s="138">
        <v>75</v>
      </c>
      <c r="D60" s="138"/>
      <c r="E60" s="165"/>
      <c r="F60" s="146"/>
      <c r="G60" s="146"/>
    </row>
    <row r="61" spans="1:7">
      <c r="A61" s="161">
        <v>5161</v>
      </c>
      <c r="B61" s="137" t="s">
        <v>267</v>
      </c>
      <c r="C61" s="138"/>
      <c r="D61" s="138"/>
      <c r="E61" s="165"/>
      <c r="F61" s="146"/>
      <c r="G61" s="146"/>
    </row>
    <row r="62" spans="1:7" ht="51">
      <c r="A62" s="161">
        <v>5162</v>
      </c>
      <c r="B62" s="137" t="s">
        <v>66</v>
      </c>
      <c r="C62" s="138">
        <v>55</v>
      </c>
      <c r="D62" s="138"/>
      <c r="E62" s="165"/>
      <c r="F62" s="146"/>
      <c r="G62" s="146"/>
    </row>
    <row r="63" spans="1:7">
      <c r="A63" s="161">
        <v>5163</v>
      </c>
      <c r="B63" s="137" t="s">
        <v>268</v>
      </c>
      <c r="C63" s="138"/>
      <c r="D63" s="138"/>
      <c r="E63" s="165"/>
      <c r="F63" s="146"/>
      <c r="G63" s="146"/>
    </row>
    <row r="64" spans="1:7">
      <c r="A64" s="161">
        <v>5164</v>
      </c>
      <c r="B64" s="137" t="s">
        <v>269</v>
      </c>
      <c r="C64" s="138"/>
      <c r="D64" s="138"/>
      <c r="E64" s="165"/>
      <c r="F64" s="146"/>
      <c r="G64" s="146"/>
    </row>
    <row r="65" spans="1:7">
      <c r="A65" s="161">
        <v>5166</v>
      </c>
      <c r="B65" s="137" t="s">
        <v>320</v>
      </c>
      <c r="C65" s="138"/>
      <c r="D65" s="138"/>
      <c r="E65" s="165"/>
      <c r="F65" s="146"/>
      <c r="G65" s="146"/>
    </row>
    <row r="66" spans="1:7" ht="25.5">
      <c r="A66" s="161">
        <v>5167</v>
      </c>
      <c r="B66" s="137" t="s">
        <v>76</v>
      </c>
      <c r="C66" s="138">
        <v>28</v>
      </c>
      <c r="D66" s="138"/>
      <c r="E66" s="165"/>
      <c r="F66" s="146"/>
      <c r="G66" s="146"/>
    </row>
    <row r="67" spans="1:7">
      <c r="A67" s="161">
        <v>5168</v>
      </c>
      <c r="B67" s="137" t="s">
        <v>73</v>
      </c>
      <c r="C67" s="138">
        <v>20</v>
      </c>
      <c r="D67" s="138"/>
      <c r="E67" s="165"/>
      <c r="F67" s="146"/>
      <c r="G67" s="146"/>
    </row>
    <row r="68" spans="1:7" ht="38.25">
      <c r="A68" s="161">
        <v>5169</v>
      </c>
      <c r="B68" s="137" t="s">
        <v>77</v>
      </c>
      <c r="C68" s="138">
        <v>80</v>
      </c>
      <c r="D68" s="138"/>
      <c r="E68" s="165"/>
      <c r="F68" s="146"/>
      <c r="G68" s="146"/>
    </row>
    <row r="69" spans="1:7" ht="38.25">
      <c r="A69" s="161">
        <v>5171</v>
      </c>
      <c r="B69" s="137" t="s">
        <v>78</v>
      </c>
      <c r="C69" s="138">
        <v>100</v>
      </c>
      <c r="D69" s="138"/>
      <c r="E69" s="165"/>
      <c r="F69" s="146"/>
      <c r="G69" s="146"/>
    </row>
    <row r="70" spans="1:7" ht="25.5">
      <c r="A70" s="161">
        <v>5172</v>
      </c>
      <c r="B70" s="137" t="s">
        <v>251</v>
      </c>
      <c r="C70" s="138"/>
      <c r="D70" s="138"/>
      <c r="E70" s="165"/>
      <c r="F70" s="146"/>
      <c r="G70" s="146"/>
    </row>
    <row r="71" spans="1:7" ht="25.5">
      <c r="A71" s="161">
        <v>5173</v>
      </c>
      <c r="B71" s="137" t="s">
        <v>252</v>
      </c>
      <c r="C71" s="138">
        <v>8</v>
      </c>
      <c r="D71" s="138"/>
      <c r="E71" s="165"/>
      <c r="F71" s="146"/>
      <c r="G71" s="146"/>
    </row>
    <row r="72" spans="1:7">
      <c r="A72" s="161">
        <v>5175</v>
      </c>
      <c r="B72" s="137" t="s">
        <v>273</v>
      </c>
      <c r="C72" s="138">
        <v>2</v>
      </c>
      <c r="D72" s="138"/>
      <c r="E72" s="165"/>
      <c r="F72" s="146"/>
      <c r="G72" s="146"/>
    </row>
    <row r="73" spans="1:7">
      <c r="A73" s="161">
        <v>5178</v>
      </c>
      <c r="B73" s="137" t="s">
        <v>390</v>
      </c>
      <c r="C73" s="138"/>
      <c r="D73" s="138"/>
      <c r="E73" s="165"/>
      <c r="F73" s="146"/>
      <c r="G73" s="146"/>
    </row>
    <row r="74" spans="1:7">
      <c r="A74" s="161">
        <v>5193</v>
      </c>
      <c r="B74" s="137" t="s">
        <v>391</v>
      </c>
      <c r="C74" s="138"/>
      <c r="D74" s="138"/>
      <c r="E74" s="165"/>
      <c r="F74" s="146"/>
      <c r="G74" s="146"/>
    </row>
    <row r="75" spans="1:7">
      <c r="A75" s="161">
        <v>5192</v>
      </c>
      <c r="B75" s="137" t="s">
        <v>577</v>
      </c>
      <c r="C75" s="138"/>
      <c r="D75" s="138"/>
      <c r="E75" s="165"/>
      <c r="F75" s="146"/>
      <c r="G75" s="146"/>
    </row>
    <row r="76" spans="1:7">
      <c r="A76" s="161">
        <v>5194</v>
      </c>
      <c r="B76" s="137" t="s">
        <v>274</v>
      </c>
      <c r="C76" s="138"/>
      <c r="D76" s="138"/>
      <c r="E76" s="165"/>
      <c r="F76" s="146"/>
      <c r="G76" s="146"/>
    </row>
    <row r="77" spans="1:7">
      <c r="A77" s="161">
        <v>5229</v>
      </c>
      <c r="B77" s="137" t="s">
        <v>244</v>
      </c>
      <c r="C77" s="138"/>
      <c r="D77" s="138"/>
      <c r="E77" s="165"/>
      <c r="F77" s="146"/>
      <c r="G77" s="146"/>
    </row>
    <row r="78" spans="1:7" ht="25.5">
      <c r="A78" s="161">
        <v>5361</v>
      </c>
      <c r="B78" s="137" t="s">
        <v>74</v>
      </c>
      <c r="C78" s="138">
        <v>9</v>
      </c>
      <c r="D78" s="138"/>
      <c r="E78" s="165"/>
      <c r="F78" s="146"/>
      <c r="G78" s="146"/>
    </row>
    <row r="79" spans="1:7">
      <c r="A79" s="161">
        <v>5362</v>
      </c>
      <c r="B79" s="137" t="s">
        <v>578</v>
      </c>
      <c r="C79" s="138"/>
      <c r="D79" s="138"/>
      <c r="E79" s="164"/>
      <c r="F79" s="146"/>
      <c r="G79" s="146"/>
    </row>
    <row r="80" spans="1:7">
      <c r="A80" s="250"/>
      <c r="B80" s="247" t="s">
        <v>349</v>
      </c>
      <c r="C80" s="251">
        <f>SUM(C48:C79)</f>
        <v>647</v>
      </c>
      <c r="D80" s="251">
        <f>SUM(D48:D79)</f>
        <v>0</v>
      </c>
      <c r="E80" s="164"/>
      <c r="F80" s="146"/>
      <c r="G80" s="146"/>
    </row>
    <row r="81" spans="1:7">
      <c r="A81" s="60" t="s">
        <v>149</v>
      </c>
      <c r="B81" s="61" t="s">
        <v>305</v>
      </c>
      <c r="C81" s="62">
        <f>SUM(C47+C80)</f>
        <v>4785</v>
      </c>
      <c r="D81" s="62">
        <f>SUM(D47+D80)</f>
        <v>0</v>
      </c>
      <c r="E81" s="144"/>
      <c r="F81" s="145"/>
      <c r="G81" s="145"/>
    </row>
    <row r="82" spans="1:7">
      <c r="A82" s="141"/>
      <c r="B82" s="142"/>
    </row>
    <row r="83" spans="1:7">
      <c r="A83" s="141"/>
      <c r="B83" s="142"/>
    </row>
    <row r="84" spans="1:7">
      <c r="A84" s="141"/>
      <c r="B84" s="142"/>
      <c r="C84" s="159" t="s">
        <v>232</v>
      </c>
      <c r="D84" s="159" t="s">
        <v>232</v>
      </c>
    </row>
    <row r="85" spans="1:7" s="268" customFormat="1" ht="25.5">
      <c r="A85" s="264" t="s">
        <v>162</v>
      </c>
      <c r="B85" s="79" t="s">
        <v>595</v>
      </c>
      <c r="C85" s="265"/>
      <c r="D85" s="265"/>
    </row>
    <row r="86" spans="1:7">
      <c r="A86" s="161" t="s">
        <v>118</v>
      </c>
      <c r="B86" s="59"/>
      <c r="C86" s="162"/>
      <c r="D86" s="162"/>
    </row>
    <row r="87" spans="1:7">
      <c r="A87" s="161">
        <v>5021</v>
      </c>
      <c r="B87" s="137" t="s">
        <v>67</v>
      </c>
      <c r="C87" s="138"/>
      <c r="D87" s="137"/>
    </row>
    <row r="88" spans="1:7">
      <c r="A88" s="161">
        <v>5136</v>
      </c>
      <c r="B88" s="137" t="s">
        <v>68</v>
      </c>
      <c r="C88" s="138">
        <v>5</v>
      </c>
      <c r="D88" s="137"/>
    </row>
    <row r="89" spans="1:7" ht="25.5">
      <c r="A89" s="161">
        <v>5137</v>
      </c>
      <c r="B89" s="137" t="s">
        <v>69</v>
      </c>
      <c r="C89" s="138">
        <v>30</v>
      </c>
      <c r="D89" s="138"/>
    </row>
    <row r="90" spans="1:7" ht="38.25">
      <c r="A90" s="161">
        <v>5139</v>
      </c>
      <c r="B90" s="166" t="s">
        <v>70</v>
      </c>
      <c r="C90" s="138">
        <v>80</v>
      </c>
      <c r="D90" s="138"/>
    </row>
    <row r="91" spans="1:7">
      <c r="A91" s="161">
        <v>5161</v>
      </c>
      <c r="B91" s="137" t="s">
        <v>267</v>
      </c>
      <c r="C91" s="138"/>
      <c r="D91" s="138"/>
    </row>
    <row r="92" spans="1:7" ht="25.5">
      <c r="A92" s="161">
        <v>5162</v>
      </c>
      <c r="B92" s="137" t="s">
        <v>573</v>
      </c>
      <c r="C92" s="138"/>
      <c r="D92" s="138"/>
    </row>
    <row r="93" spans="1:7">
      <c r="A93" s="161">
        <v>5163</v>
      </c>
      <c r="B93" s="137" t="s">
        <v>574</v>
      </c>
      <c r="C93" s="138">
        <v>2</v>
      </c>
      <c r="D93" s="138"/>
    </row>
    <row r="94" spans="1:7">
      <c r="A94" s="161">
        <v>5164</v>
      </c>
      <c r="B94" s="166" t="s">
        <v>71</v>
      </c>
      <c r="C94" s="138">
        <v>5</v>
      </c>
      <c r="D94" s="138"/>
    </row>
    <row r="95" spans="1:7">
      <c r="A95" s="161">
        <v>5166</v>
      </c>
      <c r="B95" s="137" t="s">
        <v>320</v>
      </c>
      <c r="C95" s="138"/>
      <c r="D95" s="138"/>
    </row>
    <row r="96" spans="1:7">
      <c r="A96" s="161">
        <v>5167</v>
      </c>
      <c r="B96" s="137" t="s">
        <v>204</v>
      </c>
      <c r="C96" s="138">
        <v>2</v>
      </c>
      <c r="D96" s="138"/>
    </row>
    <row r="97" spans="1:4">
      <c r="A97" s="161">
        <v>5168</v>
      </c>
      <c r="B97" s="137" t="s">
        <v>270</v>
      </c>
      <c r="C97" s="138"/>
      <c r="D97" s="138"/>
    </row>
    <row r="98" spans="1:4" ht="51">
      <c r="A98" s="161">
        <v>5169</v>
      </c>
      <c r="B98" s="137" t="s">
        <v>205</v>
      </c>
      <c r="C98" s="138">
        <v>47</v>
      </c>
      <c r="D98" s="138"/>
    </row>
    <row r="99" spans="1:4">
      <c r="A99" s="161">
        <v>5171</v>
      </c>
      <c r="B99" s="137" t="s">
        <v>335</v>
      </c>
      <c r="C99" s="138"/>
      <c r="D99" s="138"/>
    </row>
    <row r="100" spans="1:4">
      <c r="A100" s="161">
        <v>5172</v>
      </c>
      <c r="B100" s="137" t="s">
        <v>579</v>
      </c>
      <c r="C100" s="138"/>
      <c r="D100" s="138"/>
    </row>
    <row r="101" spans="1:4">
      <c r="A101" s="161">
        <v>5173</v>
      </c>
      <c r="B101" s="137" t="s">
        <v>575</v>
      </c>
      <c r="C101" s="138"/>
      <c r="D101" s="138"/>
    </row>
    <row r="102" spans="1:4">
      <c r="A102" s="161">
        <v>5175</v>
      </c>
      <c r="B102" s="137" t="s">
        <v>336</v>
      </c>
      <c r="C102" s="138">
        <v>9</v>
      </c>
      <c r="D102" s="138"/>
    </row>
    <row r="103" spans="1:4">
      <c r="A103" s="161">
        <v>5192</v>
      </c>
      <c r="B103" s="137" t="s">
        <v>577</v>
      </c>
      <c r="C103" s="138"/>
      <c r="D103" s="138"/>
    </row>
    <row r="104" spans="1:4">
      <c r="A104" s="161">
        <v>5194</v>
      </c>
      <c r="B104" s="137" t="s">
        <v>274</v>
      </c>
      <c r="C104" s="138"/>
      <c r="D104" s="138"/>
    </row>
    <row r="105" spans="1:4">
      <c r="A105" s="161">
        <v>5222</v>
      </c>
      <c r="B105" s="137" t="s">
        <v>337</v>
      </c>
      <c r="C105" s="138"/>
      <c r="D105" s="138"/>
    </row>
    <row r="106" spans="1:4" ht="22.5" customHeight="1">
      <c r="A106" s="161">
        <v>5229</v>
      </c>
      <c r="B106" s="137" t="s">
        <v>72</v>
      </c>
      <c r="C106" s="138">
        <v>120</v>
      </c>
      <c r="D106" s="138"/>
    </row>
    <row r="107" spans="1:4">
      <c r="A107" s="246"/>
      <c r="B107" s="299" t="s">
        <v>576</v>
      </c>
      <c r="C107" s="251">
        <f>SUM(C86:C106)</f>
        <v>300</v>
      </c>
      <c r="D107" s="246"/>
    </row>
    <row r="108" spans="1:4">
      <c r="A108" s="167">
        <v>6111</v>
      </c>
      <c r="B108" s="168" t="s">
        <v>579</v>
      </c>
      <c r="C108" s="138"/>
      <c r="D108" s="137"/>
    </row>
    <row r="109" spans="1:4">
      <c r="A109" s="161">
        <v>6119</v>
      </c>
      <c r="B109" s="137" t="s">
        <v>580</v>
      </c>
      <c r="C109" s="138"/>
      <c r="D109" s="137"/>
    </row>
    <row r="110" spans="1:4">
      <c r="A110" s="161">
        <v>6121</v>
      </c>
      <c r="B110" s="169" t="s">
        <v>404</v>
      </c>
      <c r="C110" s="138"/>
      <c r="D110" s="138"/>
    </row>
    <row r="111" spans="1:4" ht="12.75" customHeight="1">
      <c r="A111" s="161">
        <v>6122</v>
      </c>
      <c r="B111" s="163" t="s">
        <v>338</v>
      </c>
      <c r="C111" s="138"/>
      <c r="D111" s="138"/>
    </row>
    <row r="112" spans="1:4">
      <c r="A112" s="161">
        <v>6123</v>
      </c>
      <c r="B112" s="137" t="s">
        <v>159</v>
      </c>
      <c r="C112" s="138"/>
      <c r="D112" s="138"/>
    </row>
    <row r="113" spans="1:4">
      <c r="A113" s="167">
        <v>6125</v>
      </c>
      <c r="B113" s="168" t="s">
        <v>591</v>
      </c>
      <c r="C113" s="138"/>
      <c r="D113" s="137"/>
    </row>
    <row r="114" spans="1:4">
      <c r="A114" s="167">
        <v>6130</v>
      </c>
      <c r="B114" s="168" t="s">
        <v>592</v>
      </c>
      <c r="C114" s="138"/>
      <c r="D114" s="137"/>
    </row>
    <row r="115" spans="1:4">
      <c r="A115" s="246"/>
      <c r="B115" s="299" t="s">
        <v>593</v>
      </c>
      <c r="C115" s="251">
        <f>SUM(C108:C114)</f>
        <v>0</v>
      </c>
      <c r="D115" s="251">
        <f>SUM(D108:D114)</f>
        <v>0</v>
      </c>
    </row>
    <row r="116" spans="1:4">
      <c r="A116" s="60" t="s">
        <v>594</v>
      </c>
      <c r="B116" s="61" t="s">
        <v>160</v>
      </c>
      <c r="C116" s="62">
        <f>SUM(C107+C115)</f>
        <v>300</v>
      </c>
      <c r="D116" s="62">
        <f>SUM(D107+D115)</f>
        <v>0</v>
      </c>
    </row>
    <row r="117" spans="1:4">
      <c r="A117" s="141"/>
      <c r="B117" s="142"/>
      <c r="C117" s="159"/>
      <c r="D117" s="159"/>
    </row>
    <row r="118" spans="1:4" s="268" customFormat="1" ht="25.5">
      <c r="A118" s="264" t="s">
        <v>162</v>
      </c>
      <c r="B118" s="79" t="s">
        <v>225</v>
      </c>
      <c r="C118" s="265"/>
      <c r="D118" s="265"/>
    </row>
    <row r="119" spans="1:4">
      <c r="A119" s="161" t="s">
        <v>118</v>
      </c>
      <c r="B119" s="59"/>
      <c r="C119" s="170" t="s">
        <v>232</v>
      </c>
      <c r="D119" s="170" t="s">
        <v>232</v>
      </c>
    </row>
    <row r="120" spans="1:4" ht="40.5" customHeight="1">
      <c r="A120" s="161">
        <v>5011</v>
      </c>
      <c r="B120" s="137" t="s">
        <v>79</v>
      </c>
      <c r="C120" s="171">
        <v>525</v>
      </c>
      <c r="D120" s="137"/>
    </row>
    <row r="121" spans="1:4">
      <c r="A121" s="161">
        <v>5031</v>
      </c>
      <c r="B121" s="137" t="s">
        <v>299</v>
      </c>
      <c r="C121" s="171">
        <v>60</v>
      </c>
      <c r="D121" s="137"/>
    </row>
    <row r="122" spans="1:4" ht="25.5">
      <c r="A122" s="161">
        <v>5032</v>
      </c>
      <c r="B122" s="137" t="s">
        <v>300</v>
      </c>
      <c r="C122" s="171">
        <v>20</v>
      </c>
      <c r="D122" s="137"/>
    </row>
    <row r="123" spans="1:4">
      <c r="A123" s="246"/>
      <c r="B123" s="247" t="s">
        <v>24</v>
      </c>
      <c r="C123" s="248">
        <f>SUM(C120:C122)</f>
        <v>605</v>
      </c>
      <c r="D123" s="249"/>
    </row>
    <row r="124" spans="1:4" ht="25.5">
      <c r="A124" s="161">
        <v>5029</v>
      </c>
      <c r="B124" s="137" t="s">
        <v>200</v>
      </c>
      <c r="C124" s="171">
        <v>10</v>
      </c>
      <c r="D124" s="137"/>
    </row>
    <row r="125" spans="1:4">
      <c r="A125" s="161">
        <v>5132</v>
      </c>
      <c r="B125" s="137" t="s">
        <v>201</v>
      </c>
      <c r="C125" s="171">
        <v>50</v>
      </c>
      <c r="D125" s="137"/>
    </row>
    <row r="126" spans="1:4">
      <c r="A126" s="161">
        <v>5133</v>
      </c>
      <c r="B126" s="137" t="s">
        <v>80</v>
      </c>
      <c r="C126" s="171">
        <v>5</v>
      </c>
      <c r="D126" s="137"/>
    </row>
    <row r="127" spans="1:4">
      <c r="A127" s="161">
        <v>5134</v>
      </c>
      <c r="B127" s="137" t="s">
        <v>81</v>
      </c>
      <c r="C127" s="171">
        <v>60</v>
      </c>
      <c r="D127" s="137"/>
    </row>
    <row r="128" spans="1:4">
      <c r="A128" s="161">
        <v>5136</v>
      </c>
      <c r="B128" s="137" t="s">
        <v>315</v>
      </c>
      <c r="C128" s="171"/>
      <c r="D128" s="137"/>
    </row>
    <row r="129" spans="1:4" ht="25.5" customHeight="1">
      <c r="A129" s="161">
        <v>5137</v>
      </c>
      <c r="B129" s="137" t="s">
        <v>351</v>
      </c>
      <c r="C129" s="171">
        <v>60</v>
      </c>
      <c r="D129" s="137"/>
    </row>
    <row r="130" spans="1:4" ht="26.25" customHeight="1">
      <c r="A130" s="161">
        <v>5139</v>
      </c>
      <c r="B130" s="263" t="s">
        <v>22</v>
      </c>
      <c r="C130" s="171">
        <v>30</v>
      </c>
      <c r="D130" s="137"/>
    </row>
    <row r="131" spans="1:4">
      <c r="A131" s="161">
        <v>5151</v>
      </c>
      <c r="B131" s="137" t="s">
        <v>582</v>
      </c>
      <c r="C131" s="171">
        <v>25</v>
      </c>
      <c r="D131" s="137"/>
    </row>
    <row r="132" spans="1:4">
      <c r="A132" s="161">
        <v>5153</v>
      </c>
      <c r="B132" s="137" t="s">
        <v>583</v>
      </c>
      <c r="C132" s="171">
        <v>110</v>
      </c>
      <c r="D132" s="137"/>
    </row>
    <row r="133" spans="1:4">
      <c r="A133" s="161">
        <v>5154</v>
      </c>
      <c r="B133" s="137" t="s">
        <v>584</v>
      </c>
      <c r="C133" s="171">
        <v>50</v>
      </c>
      <c r="D133" s="137"/>
    </row>
    <row r="134" spans="1:4" ht="25.5">
      <c r="A134" s="161">
        <v>5156</v>
      </c>
      <c r="B134" s="137" t="s">
        <v>369</v>
      </c>
      <c r="C134" s="171">
        <v>70</v>
      </c>
      <c r="D134" s="137"/>
    </row>
    <row r="135" spans="1:4">
      <c r="A135" s="161">
        <v>5162</v>
      </c>
      <c r="B135" s="137" t="s">
        <v>370</v>
      </c>
      <c r="C135" s="171">
        <v>25</v>
      </c>
      <c r="D135" s="137"/>
    </row>
    <row r="136" spans="1:4" ht="25.5">
      <c r="A136" s="161">
        <v>5164</v>
      </c>
      <c r="B136" s="166" t="s">
        <v>249</v>
      </c>
      <c r="C136" s="171">
        <v>5</v>
      </c>
      <c r="D136" s="137"/>
    </row>
    <row r="137" spans="1:4" ht="25.5">
      <c r="A137" s="161">
        <v>5167</v>
      </c>
      <c r="B137" s="137" t="s">
        <v>23</v>
      </c>
      <c r="C137" s="171">
        <v>30</v>
      </c>
      <c r="D137" s="137"/>
    </row>
    <row r="138" spans="1:4" ht="38.25">
      <c r="A138" s="161">
        <v>5169</v>
      </c>
      <c r="B138" s="137" t="s">
        <v>617</v>
      </c>
      <c r="C138" s="171">
        <v>60</v>
      </c>
      <c r="D138" s="137"/>
    </row>
    <row r="139" spans="1:4" ht="38.25">
      <c r="A139" s="161">
        <v>5171</v>
      </c>
      <c r="B139" s="137" t="s">
        <v>616</v>
      </c>
      <c r="C139" s="171">
        <v>150</v>
      </c>
      <c r="D139" s="137"/>
    </row>
    <row r="140" spans="1:4">
      <c r="A140" s="161">
        <v>5172</v>
      </c>
      <c r="B140" s="137" t="s">
        <v>619</v>
      </c>
      <c r="C140" s="171">
        <v>10</v>
      </c>
      <c r="D140" s="137"/>
    </row>
    <row r="141" spans="1:4">
      <c r="A141" s="161">
        <v>5173</v>
      </c>
      <c r="B141" s="137" t="s">
        <v>575</v>
      </c>
      <c r="C141" s="171"/>
      <c r="D141" s="137"/>
    </row>
    <row r="142" spans="1:4" s="292" customFormat="1">
      <c r="A142" s="293"/>
      <c r="B142" s="294" t="s">
        <v>349</v>
      </c>
      <c r="C142" s="295">
        <f>SUM(C124:C141)</f>
        <v>750</v>
      </c>
      <c r="D142" s="296"/>
    </row>
    <row r="143" spans="1:4">
      <c r="A143" s="167">
        <v>6123</v>
      </c>
      <c r="B143" s="168" t="s">
        <v>347</v>
      </c>
      <c r="C143" s="245">
        <v>7686</v>
      </c>
      <c r="D143" s="137"/>
    </row>
    <row r="144" spans="1:4" s="292" customFormat="1">
      <c r="A144" s="293"/>
      <c r="B144" s="294" t="s">
        <v>348</v>
      </c>
      <c r="C144" s="295">
        <f>SUM(C143)</f>
        <v>7686</v>
      </c>
      <c r="D144" s="296"/>
    </row>
    <row r="145" spans="1:6">
      <c r="A145" s="60" t="s">
        <v>594</v>
      </c>
      <c r="B145" s="61" t="s">
        <v>155</v>
      </c>
      <c r="C145" s="62">
        <f>C144+C142+C123</f>
        <v>9041</v>
      </c>
      <c r="D145" s="62">
        <f>SUM(D123+D142)</f>
        <v>0</v>
      </c>
      <c r="F145" s="8" t="s">
        <v>38</v>
      </c>
    </row>
  </sheetData>
  <phoneticPr fontId="2" type="noConversion"/>
  <pageMargins left="0.78740157499999996" right="0.78740157499999996" top="0.984251969" bottom="0.984251969" header="0.4921259845" footer="0.4921259845"/>
  <pageSetup paperSize="9" scale="91" orientation="portrait" r:id="rId1"/>
  <headerFooter alignWithMargins="0"/>
  <rowBreaks count="3" manualBreakCount="3">
    <brk id="39" max="16383" man="1"/>
    <brk id="81" max="16383" man="1"/>
    <brk id="116" max="4" man="1"/>
  </rowBreaks>
</worksheet>
</file>

<file path=xl/worksheets/sheet6.xml><?xml version="1.0" encoding="utf-8"?>
<worksheet xmlns="http://schemas.openxmlformats.org/spreadsheetml/2006/main" xmlns:r="http://schemas.openxmlformats.org/officeDocument/2006/relationships">
  <sheetPr>
    <tabColor indexed="10"/>
  </sheetPr>
  <dimension ref="A1:E23"/>
  <sheetViews>
    <sheetView topLeftCell="A7" workbookViewId="0">
      <selection activeCell="C27" sqref="C27"/>
    </sheetView>
  </sheetViews>
  <sheetFormatPr defaultRowHeight="12.75"/>
  <cols>
    <col min="1" max="2" width="9.140625" style="1"/>
    <col min="3" max="3" width="34.5703125" style="1" customWidth="1"/>
    <col min="4" max="4" width="59.28515625" style="1" customWidth="1"/>
    <col min="5" max="5" width="15.28515625" style="1" customWidth="1"/>
    <col min="6" max="16384" width="9.140625" style="1"/>
  </cols>
  <sheetData>
    <row r="1" spans="1:5">
      <c r="A1" s="1" t="s">
        <v>466</v>
      </c>
    </row>
    <row r="2" spans="1:5" ht="18.75">
      <c r="A2" s="339" t="s">
        <v>128</v>
      </c>
      <c r="B2" s="340"/>
      <c r="C2" s="340"/>
      <c r="D2" s="340"/>
      <c r="E2" s="340"/>
    </row>
    <row r="4" spans="1:5" ht="16.5" thickBot="1">
      <c r="A4" s="26" t="s">
        <v>150</v>
      </c>
      <c r="B4" s="48"/>
    </row>
    <row r="5" spans="1:5">
      <c r="A5" s="129" t="s">
        <v>400</v>
      </c>
      <c r="B5" s="130" t="s">
        <v>118</v>
      </c>
      <c r="C5" s="130" t="s">
        <v>401</v>
      </c>
      <c r="D5" s="130" t="s">
        <v>119</v>
      </c>
      <c r="E5" s="131" t="s">
        <v>148</v>
      </c>
    </row>
    <row r="6" spans="1:5" ht="63.75">
      <c r="A6" s="50"/>
      <c r="B6" s="82">
        <v>8115</v>
      </c>
      <c r="C6" s="271" t="s">
        <v>179</v>
      </c>
      <c r="D6" s="82" t="s">
        <v>294</v>
      </c>
      <c r="E6" s="272">
        <v>0</v>
      </c>
    </row>
    <row r="7" spans="1:5">
      <c r="A7" s="50"/>
      <c r="B7" s="82">
        <v>8123</v>
      </c>
      <c r="C7" s="271" t="s">
        <v>295</v>
      </c>
      <c r="D7" s="82" t="s">
        <v>374</v>
      </c>
      <c r="E7" s="272">
        <v>0</v>
      </c>
    </row>
    <row r="8" spans="1:5" ht="25.5">
      <c r="A8" s="50"/>
      <c r="B8" s="82">
        <v>8124</v>
      </c>
      <c r="C8" s="82" t="s">
        <v>407</v>
      </c>
      <c r="D8" s="82" t="s">
        <v>375</v>
      </c>
      <c r="E8" s="272">
        <v>-715</v>
      </c>
    </row>
    <row r="9" spans="1:5" ht="38.25">
      <c r="A9" s="51"/>
      <c r="B9" s="273">
        <v>8124</v>
      </c>
      <c r="C9" s="82" t="s">
        <v>407</v>
      </c>
      <c r="D9" s="273" t="s">
        <v>376</v>
      </c>
      <c r="E9" s="274">
        <v>-1980</v>
      </c>
    </row>
    <row r="10" spans="1:5" ht="16.5" thickBot="1">
      <c r="A10" s="40"/>
      <c r="B10" s="52" t="s">
        <v>149</v>
      </c>
      <c r="C10" s="52"/>
      <c r="D10" s="52"/>
      <c r="E10" s="53">
        <f>SUM(E6:E9)</f>
        <v>-2695</v>
      </c>
    </row>
    <row r="11" spans="1:5" ht="15.75">
      <c r="A11" s="54"/>
      <c r="B11" s="55"/>
      <c r="C11" s="55"/>
      <c r="D11" s="55"/>
      <c r="E11" s="56"/>
    </row>
    <row r="12" spans="1:5">
      <c r="A12" s="4"/>
      <c r="C12" s="77"/>
      <c r="D12" s="2"/>
    </row>
    <row r="13" spans="1:5">
      <c r="A13" s="57" t="s">
        <v>395</v>
      </c>
      <c r="C13" s="275" t="s">
        <v>217</v>
      </c>
      <c r="D13" s="1" t="s">
        <v>216</v>
      </c>
    </row>
    <row r="14" spans="1:5">
      <c r="C14" s="276"/>
      <c r="D14" s="1" t="s">
        <v>218</v>
      </c>
    </row>
    <row r="15" spans="1:5">
      <c r="C15" s="276"/>
      <c r="D15" s="1" t="s">
        <v>219</v>
      </c>
    </row>
    <row r="16" spans="1:5">
      <c r="C16" s="276"/>
      <c r="D16" s="1" t="s">
        <v>220</v>
      </c>
    </row>
    <row r="17" spans="3:4">
      <c r="C17" s="276"/>
      <c r="D17" s="275" t="s">
        <v>221</v>
      </c>
    </row>
    <row r="19" spans="3:4">
      <c r="C19" s="275" t="s">
        <v>226</v>
      </c>
      <c r="D19" s="1" t="s">
        <v>222</v>
      </c>
    </row>
    <row r="20" spans="3:4">
      <c r="C20" s="277"/>
      <c r="D20" s="1" t="s">
        <v>161</v>
      </c>
    </row>
    <row r="21" spans="3:4">
      <c r="C21" s="277"/>
      <c r="D21" s="1" t="s">
        <v>223</v>
      </c>
    </row>
    <row r="22" spans="3:4">
      <c r="C22" s="277"/>
      <c r="D22" s="1" t="s">
        <v>185</v>
      </c>
    </row>
    <row r="23" spans="3:4">
      <c r="C23" s="277"/>
      <c r="D23" s="275" t="s">
        <v>186</v>
      </c>
    </row>
  </sheetData>
  <mergeCells count="1">
    <mergeCell ref="A2:E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rgb="FFFF0000"/>
  </sheetPr>
  <dimension ref="A1:G103"/>
  <sheetViews>
    <sheetView topLeftCell="A77" zoomScaleNormal="100" zoomScaleSheetLayoutView="100" workbookViewId="0">
      <selection activeCell="A53" sqref="A53:IV53"/>
    </sheetView>
  </sheetViews>
  <sheetFormatPr defaultRowHeight="12.75"/>
  <cols>
    <col min="1" max="1" width="8.7109375" style="193" customWidth="1"/>
    <col min="2" max="2" width="26.7109375" style="280" customWidth="1"/>
    <col min="3" max="3" width="69.42578125" style="287" customWidth="1"/>
    <col min="4" max="4" width="13.42578125" style="194" customWidth="1"/>
    <col min="5" max="5" width="14.5703125" style="193" customWidth="1"/>
    <col min="6" max="6" width="5.42578125" style="195" customWidth="1"/>
    <col min="7" max="7" width="15.7109375" style="302" customWidth="1"/>
    <col min="8" max="16384" width="9.140625" style="193"/>
  </cols>
  <sheetData>
    <row r="1" spans="1:7">
      <c r="A1" s="1" t="s">
        <v>467</v>
      </c>
    </row>
    <row r="2" spans="1:7" s="228" customFormat="1" ht="15.75">
      <c r="A2" s="259" t="s">
        <v>169</v>
      </c>
      <c r="B2" s="278"/>
      <c r="C2" s="285"/>
      <c r="D2" s="232"/>
      <c r="F2" s="237"/>
      <c r="G2" s="305"/>
    </row>
    <row r="4" spans="1:7" ht="22.5" customHeight="1">
      <c r="A4" s="224" t="s">
        <v>182</v>
      </c>
      <c r="B4" s="224" t="s">
        <v>231</v>
      </c>
      <c r="C4" s="224" t="s">
        <v>230</v>
      </c>
      <c r="D4" s="225" t="s">
        <v>148</v>
      </c>
      <c r="E4" s="224"/>
      <c r="F4" s="224" t="s">
        <v>184</v>
      </c>
    </row>
    <row r="5" spans="1:7" ht="30.75" customHeight="1">
      <c r="A5" s="204">
        <v>1037</v>
      </c>
      <c r="B5" s="204" t="s">
        <v>166</v>
      </c>
      <c r="C5" s="205"/>
      <c r="D5" s="206"/>
      <c r="E5" s="205"/>
      <c r="F5" s="205"/>
    </row>
    <row r="6" spans="1:7" ht="18" customHeight="1">
      <c r="A6" s="226"/>
      <c r="B6" s="226" t="s">
        <v>55</v>
      </c>
      <c r="C6" s="226"/>
      <c r="D6" s="227">
        <v>500</v>
      </c>
      <c r="E6" s="226" t="s">
        <v>310</v>
      </c>
      <c r="F6" s="226"/>
    </row>
    <row r="7" spans="1:7" ht="38.25" customHeight="1">
      <c r="A7" s="226"/>
      <c r="B7" s="226" t="s">
        <v>56</v>
      </c>
      <c r="C7" s="226" t="s">
        <v>57</v>
      </c>
      <c r="D7" s="227"/>
      <c r="E7" s="226" t="s">
        <v>310</v>
      </c>
      <c r="F7" s="226"/>
    </row>
    <row r="8" spans="1:7" ht="29.25" customHeight="1">
      <c r="A8" s="204">
        <v>3722</v>
      </c>
      <c r="B8" s="204" t="s">
        <v>59</v>
      </c>
      <c r="C8" s="205"/>
      <c r="D8" s="206"/>
      <c r="E8" s="205"/>
      <c r="F8" s="205"/>
    </row>
    <row r="9" spans="1:7" ht="88.5" customHeight="1">
      <c r="A9" s="226"/>
      <c r="B9" s="226" t="s">
        <v>58</v>
      </c>
      <c r="C9" s="226" t="s">
        <v>145</v>
      </c>
      <c r="D9" s="227">
        <v>1800</v>
      </c>
      <c r="E9" s="49" t="s">
        <v>515</v>
      </c>
      <c r="F9" s="226"/>
    </row>
    <row r="10" spans="1:7" ht="29.25" customHeight="1">
      <c r="A10" s="204">
        <v>3745</v>
      </c>
      <c r="B10" s="204" t="s">
        <v>146</v>
      </c>
      <c r="C10" s="205"/>
      <c r="D10" s="206"/>
      <c r="E10" s="205"/>
      <c r="F10" s="205"/>
    </row>
    <row r="11" spans="1:7" ht="37.5" customHeight="1">
      <c r="A11" s="226"/>
      <c r="B11" s="226" t="s">
        <v>147</v>
      </c>
      <c r="C11" s="226" t="s">
        <v>0</v>
      </c>
      <c r="D11" s="227">
        <v>1000</v>
      </c>
      <c r="E11" s="226"/>
      <c r="F11" s="226"/>
    </row>
    <row r="14" spans="1:7" s="229" customFormat="1" ht="15.75">
      <c r="A14" s="259" t="s">
        <v>187</v>
      </c>
      <c r="B14" s="279"/>
      <c r="C14" s="286"/>
      <c r="D14" s="230"/>
      <c r="F14" s="231"/>
      <c r="G14" s="303"/>
    </row>
    <row r="15" spans="1:7" s="229" customFormat="1" ht="15.75">
      <c r="A15" s="228"/>
      <c r="B15" s="279"/>
      <c r="C15" s="286"/>
      <c r="D15" s="230"/>
      <c r="F15" s="231"/>
      <c r="G15" s="303"/>
    </row>
    <row r="16" spans="1:7" s="315" customFormat="1" ht="18.75">
      <c r="A16" s="312" t="s">
        <v>344</v>
      </c>
      <c r="B16" s="313"/>
      <c r="C16" s="314"/>
      <c r="G16" s="338"/>
    </row>
    <row r="17" spans="1:7">
      <c r="A17" s="192"/>
      <c r="D17" s="193"/>
      <c r="F17" s="193"/>
      <c r="G17" s="301"/>
    </row>
    <row r="18" spans="1:7">
      <c r="A18" s="281" t="s">
        <v>182</v>
      </c>
      <c r="B18" s="281" t="s">
        <v>231</v>
      </c>
      <c r="C18" s="307" t="s">
        <v>230</v>
      </c>
      <c r="D18" s="281" t="s">
        <v>292</v>
      </c>
      <c r="E18" s="281" t="s">
        <v>229</v>
      </c>
      <c r="F18" s="281" t="s">
        <v>184</v>
      </c>
      <c r="G18" s="301"/>
    </row>
    <row r="19" spans="1:7">
      <c r="A19" s="204">
        <v>2219</v>
      </c>
      <c r="B19" s="204" t="s">
        <v>183</v>
      </c>
      <c r="C19" s="205"/>
      <c r="D19" s="206"/>
      <c r="E19" s="205"/>
      <c r="F19" s="205"/>
      <c r="G19" s="301"/>
    </row>
    <row r="20" spans="1:7" ht="89.25">
      <c r="A20" s="331"/>
      <c r="B20" s="331" t="s">
        <v>516</v>
      </c>
      <c r="C20" s="319" t="s">
        <v>517</v>
      </c>
      <c r="D20" s="210">
        <v>5500</v>
      </c>
      <c r="E20" s="244" t="s">
        <v>527</v>
      </c>
      <c r="F20" s="244">
        <v>840</v>
      </c>
      <c r="G20" s="301" t="s">
        <v>483</v>
      </c>
    </row>
    <row r="21" spans="1:7" ht="95.25" customHeight="1">
      <c r="A21" s="244"/>
      <c r="B21" s="290" t="s">
        <v>312</v>
      </c>
      <c r="C21" s="102" t="s">
        <v>105</v>
      </c>
      <c r="D21" s="103">
        <v>5000</v>
      </c>
      <c r="E21" s="244" t="s">
        <v>527</v>
      </c>
      <c r="F21" s="226">
        <v>820</v>
      </c>
      <c r="G21" s="301" t="s">
        <v>482</v>
      </c>
    </row>
    <row r="22" spans="1:7" ht="94.5" customHeight="1">
      <c r="A22" s="244"/>
      <c r="B22" s="290" t="s">
        <v>313</v>
      </c>
      <c r="C22" s="102" t="s">
        <v>104</v>
      </c>
      <c r="D22" s="103">
        <v>1200</v>
      </c>
      <c r="E22" s="244" t="s">
        <v>310</v>
      </c>
      <c r="F22" s="226">
        <v>821</v>
      </c>
      <c r="G22" s="301" t="s">
        <v>482</v>
      </c>
    </row>
    <row r="23" spans="1:7" ht="25.5">
      <c r="A23" s="209"/>
      <c r="B23" s="290" t="s">
        <v>489</v>
      </c>
      <c r="C23" s="209" t="s">
        <v>490</v>
      </c>
      <c r="D23" s="332">
        <v>50</v>
      </c>
      <c r="E23" s="209"/>
      <c r="F23" s="209"/>
      <c r="G23" s="301" t="s">
        <v>293</v>
      </c>
    </row>
    <row r="24" spans="1:7" ht="25.5">
      <c r="A24" s="209"/>
      <c r="B24" s="290" t="s">
        <v>491</v>
      </c>
      <c r="C24" s="209" t="s">
        <v>47</v>
      </c>
      <c r="D24" s="332">
        <v>30</v>
      </c>
      <c r="E24" s="209"/>
      <c r="F24" s="209"/>
      <c r="G24" s="301" t="s">
        <v>293</v>
      </c>
    </row>
    <row r="25" spans="1:7">
      <c r="A25" s="291">
        <v>3429</v>
      </c>
      <c r="B25" s="291" t="s">
        <v>417</v>
      </c>
      <c r="C25" s="205"/>
      <c r="D25" s="333"/>
      <c r="E25" s="205"/>
      <c r="F25" s="205"/>
      <c r="G25" s="301"/>
    </row>
    <row r="26" spans="1:7" ht="63.75">
      <c r="A26" s="209"/>
      <c r="B26" s="290" t="s">
        <v>520</v>
      </c>
      <c r="C26" s="106" t="s">
        <v>521</v>
      </c>
      <c r="D26" s="332">
        <v>2200</v>
      </c>
      <c r="E26" s="244" t="s">
        <v>528</v>
      </c>
      <c r="F26" s="209"/>
      <c r="G26" s="301" t="s">
        <v>482</v>
      </c>
    </row>
    <row r="27" spans="1:7">
      <c r="A27" s="204">
        <v>3613</v>
      </c>
      <c r="B27" s="291" t="s">
        <v>304</v>
      </c>
      <c r="C27" s="205"/>
      <c r="D27" s="206"/>
      <c r="E27" s="205"/>
      <c r="F27" s="205"/>
      <c r="G27" s="301"/>
    </row>
    <row r="28" spans="1:7" ht="56.25" customHeight="1">
      <c r="A28" s="219"/>
      <c r="B28" s="290" t="s">
        <v>362</v>
      </c>
      <c r="C28" s="319" t="s">
        <v>103</v>
      </c>
      <c r="D28" s="332">
        <v>50</v>
      </c>
      <c r="E28" s="209"/>
      <c r="F28" s="209"/>
      <c r="G28" s="301" t="s">
        <v>293</v>
      </c>
    </row>
    <row r="29" spans="1:7">
      <c r="A29" s="204">
        <v>3631</v>
      </c>
      <c r="B29" s="291" t="s">
        <v>418</v>
      </c>
      <c r="C29" s="205"/>
      <c r="D29" s="206"/>
      <c r="E29" s="205"/>
      <c r="F29" s="205"/>
      <c r="G29" s="301"/>
    </row>
    <row r="30" spans="1:7" ht="89.25">
      <c r="A30" s="219"/>
      <c r="B30" s="290" t="s">
        <v>523</v>
      </c>
      <c r="C30" s="319" t="s">
        <v>525</v>
      </c>
      <c r="D30" s="332">
        <v>600</v>
      </c>
      <c r="E30" s="244" t="s">
        <v>527</v>
      </c>
      <c r="F30" s="209">
        <v>842</v>
      </c>
      <c r="G30" s="301" t="s">
        <v>483</v>
      </c>
    </row>
    <row r="31" spans="1:7" ht="25.5">
      <c r="A31" s="204">
        <v>3635</v>
      </c>
      <c r="B31" s="291" t="s">
        <v>422</v>
      </c>
      <c r="C31" s="205"/>
      <c r="D31" s="206"/>
      <c r="E31" s="205"/>
      <c r="F31" s="205"/>
      <c r="G31" s="301"/>
    </row>
    <row r="32" spans="1:7" ht="89.25">
      <c r="A32" s="219"/>
      <c r="B32" s="290" t="s">
        <v>524</v>
      </c>
      <c r="C32" s="319" t="s">
        <v>526</v>
      </c>
      <c r="D32" s="332">
        <v>2500</v>
      </c>
      <c r="E32" s="244" t="s">
        <v>529</v>
      </c>
      <c r="F32" s="209">
        <v>666</v>
      </c>
      <c r="G32" s="301" t="s">
        <v>522</v>
      </c>
    </row>
    <row r="33" spans="1:7" ht="56.25" customHeight="1">
      <c r="A33" s="334"/>
      <c r="B33" s="335"/>
      <c r="C33" s="336"/>
      <c r="D33" s="337"/>
      <c r="E33" s="330"/>
      <c r="F33" s="330"/>
      <c r="G33" s="301"/>
    </row>
    <row r="34" spans="1:7" s="229" customFormat="1" ht="15.75">
      <c r="A34" s="228"/>
      <c r="B34" s="279"/>
      <c r="C34" s="286"/>
      <c r="D34" s="230"/>
      <c r="F34" s="231"/>
      <c r="G34" s="303"/>
    </row>
    <row r="35" spans="1:7" s="315" customFormat="1" ht="18.75">
      <c r="A35" s="312" t="s">
        <v>345</v>
      </c>
      <c r="B35" s="313"/>
      <c r="C35" s="314"/>
      <c r="G35" s="338"/>
    </row>
    <row r="37" spans="1:7" ht="22.5" customHeight="1">
      <c r="A37" s="224" t="s">
        <v>182</v>
      </c>
      <c r="B37" s="224" t="s">
        <v>231</v>
      </c>
      <c r="C37" s="224" t="s">
        <v>230</v>
      </c>
      <c r="D37" s="225" t="s">
        <v>148</v>
      </c>
      <c r="E37" s="239" t="s">
        <v>229</v>
      </c>
      <c r="F37" s="224" t="s">
        <v>184</v>
      </c>
    </row>
    <row r="38" spans="1:7" s="195" customFormat="1">
      <c r="A38" s="198">
        <v>2143</v>
      </c>
      <c r="B38" s="199" t="s">
        <v>115</v>
      </c>
      <c r="C38" s="199"/>
      <c r="D38" s="200"/>
      <c r="E38" s="235"/>
      <c r="F38" s="204"/>
      <c r="G38" s="302"/>
    </row>
    <row r="39" spans="1:7" s="195" customFormat="1" ht="70.5" customHeight="1">
      <c r="A39" s="201"/>
      <c r="B39" s="243" t="s">
        <v>177</v>
      </c>
      <c r="C39" s="284" t="s">
        <v>194</v>
      </c>
      <c r="D39" s="202">
        <v>2850</v>
      </c>
      <c r="E39" s="236" t="s">
        <v>310</v>
      </c>
      <c r="F39" s="209">
        <v>836</v>
      </c>
      <c r="G39" s="330" t="s">
        <v>482</v>
      </c>
    </row>
    <row r="40" spans="1:7" s="195" customFormat="1" ht="12" customHeight="1">
      <c r="A40" s="203">
        <v>2212</v>
      </c>
      <c r="B40" s="204" t="s">
        <v>167</v>
      </c>
      <c r="C40" s="205"/>
      <c r="D40" s="206"/>
      <c r="E40" s="238"/>
      <c r="F40" s="205"/>
      <c r="G40" s="302"/>
    </row>
    <row r="41" spans="1:7" s="195" customFormat="1" ht="63.75">
      <c r="A41" s="207"/>
      <c r="B41" s="219" t="s">
        <v>590</v>
      </c>
      <c r="C41" s="209" t="s">
        <v>346</v>
      </c>
      <c r="D41" s="208">
        <v>3050</v>
      </c>
      <c r="E41" s="218" t="s">
        <v>173</v>
      </c>
      <c r="F41" s="209"/>
      <c r="G41" s="330" t="s">
        <v>483</v>
      </c>
    </row>
    <row r="42" spans="1:7" s="195" customFormat="1" ht="38.25">
      <c r="A42" s="207"/>
      <c r="B42" s="219" t="s">
        <v>530</v>
      </c>
      <c r="C42" s="209" t="s">
        <v>531</v>
      </c>
      <c r="D42" s="208">
        <v>2000</v>
      </c>
      <c r="E42" s="218" t="s">
        <v>173</v>
      </c>
      <c r="F42" s="209"/>
      <c r="G42" s="330" t="s">
        <v>484</v>
      </c>
    </row>
    <row r="43" spans="1:7" s="195" customFormat="1" ht="92.25" customHeight="1">
      <c r="A43" s="211"/>
      <c r="B43" s="219" t="s">
        <v>174</v>
      </c>
      <c r="C43" s="244" t="s">
        <v>94</v>
      </c>
      <c r="D43" s="210">
        <v>500</v>
      </c>
      <c r="E43" s="240" t="s">
        <v>173</v>
      </c>
      <c r="F43" s="226"/>
      <c r="G43" s="302" t="s">
        <v>482</v>
      </c>
    </row>
    <row r="44" spans="1:7" s="195" customFormat="1" ht="51" customHeight="1">
      <c r="A44" s="211"/>
      <c r="B44" s="219" t="s">
        <v>308</v>
      </c>
      <c r="C44" s="244" t="s">
        <v>95</v>
      </c>
      <c r="D44" s="210">
        <v>600</v>
      </c>
      <c r="E44" s="240" t="s">
        <v>173</v>
      </c>
      <c r="F44" s="226"/>
      <c r="G44" s="302" t="s">
        <v>484</v>
      </c>
    </row>
    <row r="45" spans="1:7" s="195" customFormat="1" ht="91.5" customHeight="1">
      <c r="A45" s="211"/>
      <c r="B45" s="219" t="s">
        <v>309</v>
      </c>
      <c r="C45" s="244" t="s">
        <v>286</v>
      </c>
      <c r="D45" s="210">
        <v>2500</v>
      </c>
      <c r="E45" s="240" t="s">
        <v>310</v>
      </c>
      <c r="F45" s="226">
        <v>573</v>
      </c>
      <c r="G45" s="302" t="s">
        <v>482</v>
      </c>
    </row>
    <row r="46" spans="1:7" s="195" customFormat="1" ht="51">
      <c r="A46" s="211"/>
      <c r="B46" s="219" t="s">
        <v>485</v>
      </c>
      <c r="C46" s="244" t="s">
        <v>287</v>
      </c>
      <c r="D46" s="210">
        <v>80</v>
      </c>
      <c r="E46" s="240" t="s">
        <v>310</v>
      </c>
      <c r="F46" s="226"/>
      <c r="G46" s="302" t="s">
        <v>484</v>
      </c>
    </row>
    <row r="47" spans="1:7" s="195" customFormat="1" ht="120" customHeight="1">
      <c r="A47" s="207"/>
      <c r="B47" s="219" t="s">
        <v>486</v>
      </c>
      <c r="C47" s="209" t="s">
        <v>288</v>
      </c>
      <c r="D47" s="208">
        <v>200</v>
      </c>
      <c r="E47" s="218" t="s">
        <v>310</v>
      </c>
      <c r="F47" s="209"/>
      <c r="G47" s="302" t="s">
        <v>484</v>
      </c>
    </row>
    <row r="48" spans="1:7" s="195" customFormat="1" ht="14.25" customHeight="1">
      <c r="A48" s="203">
        <v>2219</v>
      </c>
      <c r="B48" s="204" t="s">
        <v>183</v>
      </c>
      <c r="C48" s="205"/>
      <c r="D48" s="206"/>
      <c r="E48" s="238"/>
      <c r="F48" s="205"/>
      <c r="G48" s="302"/>
    </row>
    <row r="49" spans="1:7" s="195" customFormat="1" ht="94.5" customHeight="1">
      <c r="A49" s="304"/>
      <c r="B49" s="219" t="s">
        <v>311</v>
      </c>
      <c r="C49" s="244" t="s">
        <v>289</v>
      </c>
      <c r="D49" s="210">
        <v>2750</v>
      </c>
      <c r="E49" s="240" t="s">
        <v>310</v>
      </c>
      <c r="F49" s="226">
        <v>835</v>
      </c>
      <c r="G49" s="302" t="s">
        <v>482</v>
      </c>
    </row>
    <row r="50" spans="1:7" s="195" customFormat="1" ht="57.75" customHeight="1">
      <c r="A50" s="211"/>
      <c r="B50" s="219" t="s">
        <v>405</v>
      </c>
      <c r="C50" s="244" t="s">
        <v>487</v>
      </c>
      <c r="D50" s="208">
        <v>500</v>
      </c>
      <c r="E50" s="240" t="s">
        <v>310</v>
      </c>
      <c r="F50" s="226">
        <v>792</v>
      </c>
      <c r="G50" s="302" t="s">
        <v>482</v>
      </c>
    </row>
    <row r="51" spans="1:7" s="195" customFormat="1" ht="93.75" customHeight="1">
      <c r="A51" s="211"/>
      <c r="B51" s="219" t="s">
        <v>46</v>
      </c>
      <c r="C51" s="244" t="s">
        <v>50</v>
      </c>
      <c r="D51" s="210">
        <v>3000</v>
      </c>
      <c r="E51" s="240" t="s">
        <v>310</v>
      </c>
      <c r="F51" s="226">
        <v>612</v>
      </c>
      <c r="G51" s="302" t="s">
        <v>488</v>
      </c>
    </row>
    <row r="52" spans="1:7" s="195" customFormat="1" ht="51" customHeight="1">
      <c r="A52" s="207"/>
      <c r="B52" s="219" t="s">
        <v>492</v>
      </c>
      <c r="C52" s="209" t="s">
        <v>493</v>
      </c>
      <c r="D52" s="208">
        <v>7000</v>
      </c>
      <c r="E52" s="218" t="s">
        <v>310</v>
      </c>
      <c r="F52" s="209">
        <v>817</v>
      </c>
      <c r="G52" s="302" t="s">
        <v>494</v>
      </c>
    </row>
    <row r="53" spans="1:7" s="195" customFormat="1" ht="27" customHeight="1">
      <c r="A53" s="203">
        <v>2221</v>
      </c>
      <c r="B53" s="204" t="s">
        <v>408</v>
      </c>
      <c r="C53" s="205"/>
      <c r="D53" s="206"/>
      <c r="E53" s="238"/>
      <c r="F53" s="205"/>
      <c r="G53" s="302"/>
    </row>
    <row r="54" spans="1:7" s="195" customFormat="1" ht="39" customHeight="1">
      <c r="A54" s="226"/>
      <c r="B54" s="219" t="s">
        <v>496</v>
      </c>
      <c r="C54" s="209" t="s">
        <v>497</v>
      </c>
      <c r="D54" s="208">
        <v>280</v>
      </c>
      <c r="E54" s="218" t="s">
        <v>310</v>
      </c>
      <c r="F54" s="209">
        <v>854</v>
      </c>
      <c r="G54" s="302" t="s">
        <v>482</v>
      </c>
    </row>
    <row r="55" spans="1:7" s="195" customFormat="1" ht="16.5" customHeight="1">
      <c r="A55" s="207"/>
      <c r="B55" s="219"/>
      <c r="C55" s="209"/>
      <c r="D55" s="208"/>
      <c r="E55" s="218"/>
      <c r="F55" s="209"/>
      <c r="G55" s="302"/>
    </row>
    <row r="56" spans="1:7" s="195" customFormat="1">
      <c r="A56" s="203">
        <v>2321</v>
      </c>
      <c r="B56" s="204" t="s">
        <v>409</v>
      </c>
      <c r="C56" s="205"/>
      <c r="D56" s="206"/>
      <c r="E56" s="238"/>
      <c r="F56" s="205"/>
      <c r="G56" s="302"/>
    </row>
    <row r="57" spans="1:7" s="195" customFormat="1" ht="51">
      <c r="A57" s="207"/>
      <c r="B57" s="219" t="s">
        <v>498</v>
      </c>
      <c r="C57" s="209" t="s">
        <v>499</v>
      </c>
      <c r="D57" s="208">
        <v>2000</v>
      </c>
      <c r="E57" s="218" t="s">
        <v>371</v>
      </c>
      <c r="F57" s="209">
        <v>845</v>
      </c>
      <c r="G57" s="302" t="s">
        <v>500</v>
      </c>
    </row>
    <row r="58" spans="1:7" s="195" customFormat="1">
      <c r="A58" s="203">
        <v>3113</v>
      </c>
      <c r="B58" s="204" t="s">
        <v>411</v>
      </c>
      <c r="C58" s="205"/>
      <c r="D58" s="206"/>
      <c r="E58" s="238"/>
      <c r="F58" s="205"/>
      <c r="G58" s="302"/>
    </row>
    <row r="59" spans="1:7" s="195" customFormat="1" ht="38.25">
      <c r="A59" s="207"/>
      <c r="B59" s="219" t="s">
        <v>501</v>
      </c>
      <c r="C59" s="209" t="s">
        <v>502</v>
      </c>
      <c r="D59" s="208">
        <v>500</v>
      </c>
      <c r="E59" s="218" t="s">
        <v>310</v>
      </c>
      <c r="F59" s="209"/>
      <c r="G59" s="302"/>
    </row>
    <row r="60" spans="1:7" s="195" customFormat="1" ht="25.5">
      <c r="A60" s="207"/>
      <c r="B60" s="219" t="s">
        <v>503</v>
      </c>
      <c r="C60" s="209" t="s">
        <v>504</v>
      </c>
      <c r="D60" s="208">
        <v>500</v>
      </c>
      <c r="E60" s="218" t="s">
        <v>173</v>
      </c>
      <c r="F60" s="209"/>
      <c r="G60" s="302"/>
    </row>
    <row r="61" spans="1:7" s="195" customFormat="1">
      <c r="A61" s="203">
        <v>3113</v>
      </c>
      <c r="B61" s="204" t="s">
        <v>372</v>
      </c>
      <c r="C61" s="205"/>
      <c r="D61" s="206"/>
      <c r="E61" s="238"/>
      <c r="F61" s="205"/>
      <c r="G61" s="302"/>
    </row>
    <row r="62" spans="1:7" s="195" customFormat="1" ht="38.25">
      <c r="A62" s="213"/>
      <c r="B62" s="219" t="s">
        <v>373</v>
      </c>
      <c r="C62" s="244" t="s">
        <v>379</v>
      </c>
      <c r="D62" s="210">
        <v>500</v>
      </c>
      <c r="E62" s="240" t="s">
        <v>173</v>
      </c>
      <c r="F62" s="226"/>
      <c r="G62" s="302" t="s">
        <v>484</v>
      </c>
    </row>
    <row r="63" spans="1:7" s="195" customFormat="1" ht="51" customHeight="1">
      <c r="A63" s="211"/>
      <c r="B63" s="219" t="s">
        <v>505</v>
      </c>
      <c r="C63" s="244" t="s">
        <v>506</v>
      </c>
      <c r="D63" s="210">
        <v>500</v>
      </c>
      <c r="E63" s="240" t="s">
        <v>310</v>
      </c>
      <c r="F63" s="226">
        <v>528</v>
      </c>
      <c r="G63" s="302" t="s">
        <v>484</v>
      </c>
    </row>
    <row r="64" spans="1:7" s="195" customFormat="1" ht="51" customHeight="1">
      <c r="A64" s="211"/>
      <c r="B64" s="219" t="s">
        <v>507</v>
      </c>
      <c r="C64" s="209" t="s">
        <v>508</v>
      </c>
      <c r="D64" s="208">
        <v>1800</v>
      </c>
      <c r="E64" s="218" t="s">
        <v>310</v>
      </c>
      <c r="F64" s="209">
        <v>648</v>
      </c>
      <c r="G64" s="302" t="s">
        <v>483</v>
      </c>
    </row>
    <row r="65" spans="1:7" s="195" customFormat="1" ht="38.25" customHeight="1">
      <c r="A65" s="213"/>
      <c r="B65" s="219" t="s">
        <v>509</v>
      </c>
      <c r="C65" s="209" t="s">
        <v>51</v>
      </c>
      <c r="D65" s="208">
        <v>5000</v>
      </c>
      <c r="E65" s="218" t="s">
        <v>310</v>
      </c>
      <c r="F65" s="209">
        <v>691</v>
      </c>
      <c r="G65" s="302" t="s">
        <v>482</v>
      </c>
    </row>
    <row r="66" spans="1:7" s="195" customFormat="1" ht="25.5">
      <c r="A66" s="203">
        <v>3322</v>
      </c>
      <c r="B66" s="204" t="s">
        <v>627</v>
      </c>
      <c r="C66" s="205"/>
      <c r="D66" s="206"/>
      <c r="E66" s="238"/>
      <c r="F66" s="205"/>
      <c r="G66" s="302"/>
    </row>
    <row r="67" spans="1:7" s="195" customFormat="1" ht="51">
      <c r="A67" s="213"/>
      <c r="B67" s="219" t="s">
        <v>510</v>
      </c>
      <c r="C67" s="209" t="s">
        <v>511</v>
      </c>
      <c r="D67" s="208">
        <v>100</v>
      </c>
      <c r="E67" s="218" t="s">
        <v>495</v>
      </c>
      <c r="F67" s="209"/>
      <c r="G67" s="302" t="s">
        <v>484</v>
      </c>
    </row>
    <row r="68" spans="1:7" s="195" customFormat="1" ht="39" customHeight="1">
      <c r="A68" s="213"/>
      <c r="B68" s="219" t="s">
        <v>512</v>
      </c>
      <c r="C68" s="209" t="s">
        <v>513</v>
      </c>
      <c r="D68" s="208">
        <v>200</v>
      </c>
      <c r="E68" s="218" t="s">
        <v>173</v>
      </c>
      <c r="F68" s="209"/>
      <c r="G68" s="302" t="s">
        <v>484</v>
      </c>
    </row>
    <row r="69" spans="1:7" s="195" customFormat="1" ht="15.75" customHeight="1">
      <c r="A69" s="203">
        <v>3612</v>
      </c>
      <c r="B69" s="204" t="s">
        <v>254</v>
      </c>
      <c r="C69" s="205"/>
      <c r="D69" s="206"/>
      <c r="E69" s="238"/>
      <c r="F69" s="205"/>
      <c r="G69" s="302"/>
    </row>
    <row r="70" spans="1:7" s="195" customFormat="1" ht="64.5" customHeight="1">
      <c r="A70" s="214"/>
      <c r="B70" s="282" t="s">
        <v>178</v>
      </c>
      <c r="C70" s="218" t="s">
        <v>360</v>
      </c>
      <c r="D70" s="215">
        <v>4500</v>
      </c>
      <c r="E70" s="241" t="s">
        <v>310</v>
      </c>
      <c r="F70" s="209">
        <v>830</v>
      </c>
      <c r="G70" s="302" t="s">
        <v>482</v>
      </c>
    </row>
    <row r="71" spans="1:7" s="195" customFormat="1" ht="38.25">
      <c r="A71" s="213"/>
      <c r="B71" s="219" t="s">
        <v>361</v>
      </c>
      <c r="C71" s="209" t="s">
        <v>52</v>
      </c>
      <c r="D71" s="208">
        <v>20000</v>
      </c>
      <c r="E71" s="218" t="s">
        <v>310</v>
      </c>
      <c r="F71" s="209">
        <v>694</v>
      </c>
      <c r="G71" s="302" t="s">
        <v>482</v>
      </c>
    </row>
    <row r="72" spans="1:7" s="195" customFormat="1" ht="15.75" customHeight="1">
      <c r="A72" s="203">
        <v>3613</v>
      </c>
      <c r="B72" s="204" t="s">
        <v>304</v>
      </c>
      <c r="C72" s="205"/>
      <c r="D72" s="206"/>
      <c r="E72" s="238"/>
      <c r="F72" s="205"/>
      <c r="G72" s="302"/>
    </row>
    <row r="73" spans="1:7" s="195" customFormat="1" ht="76.5">
      <c r="A73" s="213"/>
      <c r="B73" s="219" t="s">
        <v>362</v>
      </c>
      <c r="C73" s="209" t="s">
        <v>363</v>
      </c>
      <c r="D73" s="208">
        <v>150</v>
      </c>
      <c r="E73" s="218"/>
      <c r="F73" s="209"/>
      <c r="G73" s="302" t="s">
        <v>484</v>
      </c>
    </row>
    <row r="74" spans="1:7" s="195" customFormat="1" ht="30" customHeight="1">
      <c r="A74" s="216">
        <v>3635</v>
      </c>
      <c r="B74" s="234" t="s">
        <v>422</v>
      </c>
      <c r="C74" s="205"/>
      <c r="D74" s="217"/>
      <c r="E74" s="242"/>
      <c r="F74" s="205"/>
      <c r="G74" s="302"/>
    </row>
    <row r="75" spans="1:7" s="195" customFormat="1" ht="53.25" customHeight="1">
      <c r="A75" s="214"/>
      <c r="B75" s="283" t="s">
        <v>364</v>
      </c>
      <c r="C75" s="218" t="s">
        <v>365</v>
      </c>
      <c r="D75" s="215">
        <v>200</v>
      </c>
      <c r="E75" s="241" t="s">
        <v>310</v>
      </c>
      <c r="F75" s="209"/>
      <c r="G75" s="302"/>
    </row>
    <row r="76" spans="1:7" s="195" customFormat="1">
      <c r="A76" s="216">
        <v>3639</v>
      </c>
      <c r="B76" s="234" t="s">
        <v>290</v>
      </c>
      <c r="C76" s="205"/>
      <c r="D76" s="217"/>
      <c r="E76" s="242"/>
      <c r="F76" s="205"/>
      <c r="G76" s="302"/>
    </row>
    <row r="77" spans="1:7" s="195" customFormat="1" ht="95.25" customHeight="1">
      <c r="A77" s="213"/>
      <c r="B77" s="219" t="s">
        <v>291</v>
      </c>
      <c r="C77" s="218" t="s">
        <v>553</v>
      </c>
      <c r="D77" s="208">
        <v>1000</v>
      </c>
      <c r="E77" s="218"/>
      <c r="F77" s="209"/>
      <c r="G77" s="302"/>
    </row>
    <row r="78" spans="1:7" s="195" customFormat="1" ht="15.75" customHeight="1">
      <c r="A78" s="203">
        <v>5512</v>
      </c>
      <c r="B78" s="204" t="s">
        <v>366</v>
      </c>
      <c r="C78" s="238"/>
      <c r="D78" s="206"/>
      <c r="E78" s="238"/>
      <c r="F78" s="205"/>
      <c r="G78" s="302"/>
    </row>
    <row r="79" spans="1:7" s="195" customFormat="1" ht="64.5" customHeight="1">
      <c r="A79" s="219"/>
      <c r="B79" s="283" t="s">
        <v>367</v>
      </c>
      <c r="C79" s="226" t="s">
        <v>368</v>
      </c>
      <c r="D79" s="208">
        <v>1360</v>
      </c>
      <c r="E79" s="209"/>
      <c r="F79" s="209"/>
      <c r="G79" s="302" t="s">
        <v>482</v>
      </c>
    </row>
    <row r="82" spans="1:7" s="228" customFormat="1" ht="15.75">
      <c r="A82" s="259" t="s">
        <v>1</v>
      </c>
      <c r="B82" s="278"/>
      <c r="C82" s="285"/>
      <c r="D82" s="232"/>
      <c r="F82" s="237"/>
      <c r="G82" s="305"/>
    </row>
    <row r="84" spans="1:7" ht="22.5" customHeight="1">
      <c r="A84" s="196" t="s">
        <v>182</v>
      </c>
      <c r="B84" s="196" t="s">
        <v>231</v>
      </c>
      <c r="C84" s="196" t="s">
        <v>230</v>
      </c>
      <c r="D84" s="197" t="s">
        <v>148</v>
      </c>
      <c r="E84" s="196"/>
      <c r="F84" s="196" t="s">
        <v>184</v>
      </c>
    </row>
    <row r="85" spans="1:7" s="233" customFormat="1" ht="30" customHeight="1">
      <c r="A85" s="204">
        <v>2143</v>
      </c>
      <c r="B85" s="204" t="s">
        <v>547</v>
      </c>
      <c r="C85" s="205"/>
      <c r="D85" s="206"/>
      <c r="E85" s="205"/>
      <c r="F85" s="205"/>
      <c r="G85" s="302"/>
    </row>
    <row r="86" spans="1:7" s="195" customFormat="1" ht="38.25">
      <c r="A86" s="219"/>
      <c r="B86" s="209" t="s">
        <v>554</v>
      </c>
      <c r="C86" s="209" t="s">
        <v>555</v>
      </c>
      <c r="D86" s="208">
        <v>60</v>
      </c>
      <c r="E86" s="209"/>
      <c r="F86" s="209"/>
      <c r="G86" s="336" t="s">
        <v>340</v>
      </c>
    </row>
    <row r="87" spans="1:7" s="233" customFormat="1" ht="30" customHeight="1">
      <c r="A87" s="204">
        <v>3315</v>
      </c>
      <c r="B87" s="204" t="s">
        <v>548</v>
      </c>
      <c r="C87" s="205"/>
      <c r="D87" s="206"/>
      <c r="E87" s="205"/>
      <c r="F87" s="205"/>
      <c r="G87" s="302"/>
    </row>
    <row r="88" spans="1:7" ht="25.5">
      <c r="A88" s="226"/>
      <c r="B88" s="306" t="s">
        <v>550</v>
      </c>
      <c r="C88" s="226" t="s">
        <v>549</v>
      </c>
      <c r="D88" s="227">
        <v>40</v>
      </c>
      <c r="E88" s="226"/>
      <c r="F88" s="226"/>
      <c r="G88" s="54" t="s">
        <v>341</v>
      </c>
    </row>
    <row r="89" spans="1:7" s="233" customFormat="1" ht="30" customHeight="1">
      <c r="A89" s="204">
        <v>3319</v>
      </c>
      <c r="B89" s="204" t="s">
        <v>2</v>
      </c>
      <c r="C89" s="205"/>
      <c r="D89" s="206"/>
      <c r="E89" s="205"/>
      <c r="F89" s="205"/>
      <c r="G89" s="302"/>
    </row>
    <row r="90" spans="1:7" s="1" customFormat="1" ht="25.5">
      <c r="A90" s="88"/>
      <c r="B90" s="82" t="s">
        <v>551</v>
      </c>
      <c r="C90" s="82" t="s">
        <v>552</v>
      </c>
      <c r="D90" s="90">
        <v>120</v>
      </c>
      <c r="E90" s="82"/>
      <c r="F90" s="82"/>
      <c r="G90" s="86"/>
    </row>
    <row r="93" spans="1:7" s="228" customFormat="1" ht="15.75">
      <c r="A93" s="259" t="s">
        <v>53</v>
      </c>
      <c r="B93" s="278"/>
      <c r="C93" s="285"/>
      <c r="D93" s="232"/>
      <c r="F93" s="237"/>
      <c r="G93" s="305"/>
    </row>
    <row r="95" spans="1:7" ht="22.5" customHeight="1">
      <c r="A95" s="196" t="s">
        <v>182</v>
      </c>
      <c r="B95" s="196" t="s">
        <v>231</v>
      </c>
      <c r="C95" s="196" t="s">
        <v>230</v>
      </c>
      <c r="D95" s="197" t="s">
        <v>148</v>
      </c>
      <c r="E95" s="196"/>
      <c r="F95" s="196" t="s">
        <v>184</v>
      </c>
    </row>
    <row r="96" spans="1:7" s="233" customFormat="1" ht="30" customHeight="1">
      <c r="A96" s="204">
        <v>6171</v>
      </c>
      <c r="B96" s="291" t="s">
        <v>8</v>
      </c>
      <c r="C96" s="288"/>
      <c r="D96" s="206"/>
      <c r="E96" s="205"/>
      <c r="F96" s="205"/>
      <c r="G96" s="302"/>
    </row>
    <row r="97" spans="1:7">
      <c r="A97" s="220"/>
      <c r="B97" s="308" t="s">
        <v>9</v>
      </c>
      <c r="C97" s="309" t="s">
        <v>10</v>
      </c>
      <c r="D97" s="310">
        <v>627</v>
      </c>
      <c r="E97" s="220"/>
      <c r="F97" s="220"/>
    </row>
    <row r="98" spans="1:7">
      <c r="A98" s="195"/>
      <c r="B98" s="223"/>
      <c r="C98" s="289"/>
      <c r="D98" s="221"/>
      <c r="E98" s="222"/>
    </row>
    <row r="100" spans="1:7" ht="22.5" customHeight="1">
      <c r="A100" s="196" t="s">
        <v>182</v>
      </c>
      <c r="B100" s="196" t="s">
        <v>231</v>
      </c>
      <c r="C100" s="196" t="s">
        <v>230</v>
      </c>
      <c r="D100" s="197" t="s">
        <v>148</v>
      </c>
      <c r="E100" s="196"/>
      <c r="F100" s="196" t="s">
        <v>184</v>
      </c>
    </row>
    <row r="101" spans="1:7" s="233" customFormat="1" ht="30" customHeight="1">
      <c r="A101" s="204">
        <v>6171</v>
      </c>
      <c r="B101" s="204" t="s">
        <v>48</v>
      </c>
      <c r="C101" s="288"/>
      <c r="D101" s="206"/>
      <c r="E101" s="205"/>
      <c r="F101" s="205"/>
      <c r="G101" s="302"/>
    </row>
    <row r="102" spans="1:7" ht="25.5">
      <c r="A102" s="220"/>
      <c r="B102" s="308" t="s">
        <v>101</v>
      </c>
      <c r="C102" s="309" t="s">
        <v>102</v>
      </c>
      <c r="D102" s="227">
        <v>100</v>
      </c>
      <c r="E102" s="226" t="s">
        <v>310</v>
      </c>
      <c r="F102" s="220"/>
    </row>
    <row r="103" spans="1:7" ht="25.5">
      <c r="A103" s="212"/>
      <c r="B103" s="220" t="s">
        <v>49</v>
      </c>
      <c r="C103" s="311"/>
      <c r="D103" s="227">
        <v>50</v>
      </c>
      <c r="E103" s="226" t="s">
        <v>310</v>
      </c>
      <c r="F103" s="212"/>
    </row>
  </sheetData>
  <phoneticPr fontId="2" type="noConversion"/>
  <pageMargins left="0.78740157499999996" right="0.78740157499999996" top="0.984251969" bottom="0.984251969" header="0.4921259845" footer="0.4921259845"/>
  <pageSetup paperSize="9" scale="92" fitToWidth="0" fitToHeight="7" orientation="landscape" r:id="rId1"/>
  <headerFooter alignWithMargins="0"/>
  <rowBreaks count="7" manualBreakCount="7">
    <brk id="13" max="5" man="1"/>
    <brk id="24" max="5" man="1"/>
    <brk id="32" max="5" man="1"/>
    <brk id="47" max="5" man="1"/>
    <brk id="52" max="5" man="1"/>
    <brk id="71" max="5" man="1"/>
    <brk id="7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03DE5B36BA06346B9F37AA94B7C8B3A" ma:contentTypeVersion="0" ma:contentTypeDescription="Vytvoří nový dokument" ma:contentTypeScope="" ma:versionID="d2e6dcb3f1716eacbdc5c0651d31b55c">
  <xsd:schema xmlns:xsd="http://www.w3.org/2001/XMLSchema" xmlns:xs="http://www.w3.org/2001/XMLSchema" xmlns:p="http://schemas.microsoft.com/office/2006/metadata/properties" targetNamespace="http://schemas.microsoft.com/office/2006/metadata/properties" ma:root="true" ma:fieldsID="e5030a4fb49af6ac1945304746faa32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5EB5A7-FC75-4DD0-BF7C-FA3F502D950B}"/>
</file>

<file path=customXml/itemProps2.xml><?xml version="1.0" encoding="utf-8"?>
<ds:datastoreItem xmlns:ds="http://schemas.openxmlformats.org/officeDocument/2006/customXml" ds:itemID="{9B1C39A6-7B48-43FC-B578-A1BE09078630}"/>
</file>

<file path=customXml/itemProps3.xml><?xml version="1.0" encoding="utf-8"?>
<ds:datastoreItem xmlns:ds="http://schemas.openxmlformats.org/officeDocument/2006/customXml" ds:itemID="{8514DF95-CAFD-4ACB-8213-35E676193769}"/>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ScaleCrop>false</ScaleCrop>
  <HeadingPairs>
    <vt:vector size="4" baseType="variant">
      <vt:variant>
        <vt:lpstr>listy</vt:lpstr>
      </vt:variant>
      <vt:variant>
        <vt:i4>7</vt:i4>
      </vt:variant>
      <vt:variant>
        <vt:lpstr>Pojmenované oblasti</vt:lpstr>
      </vt:variant>
      <vt:variant>
        <vt:i4>5</vt:i4>
      </vt:variant>
    </vt:vector>
  </HeadingPairs>
  <TitlesOfParts>
    <vt:vector size="12" baseType="lpstr">
      <vt:lpstr>rekapitulace</vt:lpstr>
      <vt:lpstr>komentář-příjmy</vt:lpstr>
      <vt:lpstr>daňové příjmy</vt:lpstr>
      <vt:lpstr>komentář-výdaje </vt:lpstr>
      <vt:lpstr>rozpočty org.složek</vt:lpstr>
      <vt:lpstr>komentář-financování</vt:lpstr>
      <vt:lpstr>další požadavky</vt:lpstr>
      <vt:lpstr>'další požadavky'!Oblast_tisku</vt:lpstr>
      <vt:lpstr>'daňové příjmy'!Oblast_tisku</vt:lpstr>
      <vt:lpstr>'komentář-příjmy'!Oblast_tisku</vt:lpstr>
      <vt:lpstr>'komentář-výdaje '!Oblast_tisku</vt:lpstr>
      <vt:lpstr>'rozpočty org.složek'!Oblast_tisku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Kamila</dc:creator>
  <cp:lastModifiedBy>K.Nenutilova</cp:lastModifiedBy>
  <cp:revision>0</cp:revision>
  <cp:lastPrinted>2016-11-21T12:01:43Z</cp:lastPrinted>
  <dcterms:created xsi:type="dcterms:W3CDTF">1601-01-01T00:00:00Z</dcterms:created>
  <dcterms:modified xsi:type="dcterms:W3CDTF">2016-11-24T11:21:48Z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0x010100303DE5B36BA06346B9F37AA94B7C8B3A</vt:lpwstr>
  </property>
</Properties>
</file>