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18\Rozpočet 2018\Rozpočtové opatření č. 3\na RM 5.6.2018\"/>
    </mc:Choice>
  </mc:AlternateContent>
  <xr:revisionPtr revIDLastSave="0" documentId="10_ncr:8100000_{B1D93F17-DD30-466F-A1AA-7D0C30E9B8E1}" xr6:coauthVersionLast="32" xr6:coauthVersionMax="32" xr10:uidLastSave="{00000000-0000-0000-0000-000000000000}"/>
  <bookViews>
    <workbookView xWindow="0" yWindow="0" windowWidth="12240" windowHeight="7755" activeTab="1" xr2:uid="{00000000-000D-0000-FFFF-FFFF00000000}"/>
  </bookViews>
  <sheets>
    <sheet name="příjmy 2018" sheetId="1" r:id="rId1"/>
    <sheet name="výdaje 2018" sheetId="2" r:id="rId2"/>
    <sheet name="financování" sheetId="4" r:id="rId3"/>
  </sheets>
  <definedNames>
    <definedName name="_xlnm.Print_Area" localSheetId="0">'příjmy 2018'!$A$1:$H$83</definedName>
    <definedName name="_xlnm.Print_Area" localSheetId="1">'výdaje 2018'!$A$1:$G$330</definedName>
  </definedNames>
  <calcPr calcId="162913"/>
  <fileRecoveryPr autoRecover="0"/>
</workbook>
</file>

<file path=xl/calcChain.xml><?xml version="1.0" encoding="utf-8"?>
<calcChain xmlns="http://schemas.openxmlformats.org/spreadsheetml/2006/main">
  <c r="G96" i="2" l="1"/>
  <c r="G97" i="2"/>
  <c r="G98" i="2"/>
  <c r="G99" i="2"/>
  <c r="G100" i="2"/>
  <c r="G88" i="2" l="1"/>
  <c r="G87" i="2"/>
  <c r="F82" i="2"/>
  <c r="E82" i="2"/>
  <c r="G183" i="2"/>
  <c r="G184" i="2"/>
  <c r="G185" i="2"/>
  <c r="G174" i="2" s="1"/>
  <c r="G186" i="2"/>
  <c r="H31" i="1"/>
  <c r="H60" i="1"/>
  <c r="G80" i="1"/>
  <c r="G164" i="2"/>
  <c r="G71" i="2"/>
  <c r="G223" i="2"/>
  <c r="G222" i="2" s="1"/>
  <c r="G160" i="2"/>
  <c r="G95" i="2"/>
  <c r="G77" i="2"/>
  <c r="G24" i="2"/>
  <c r="G25" i="2"/>
  <c r="G26" i="2"/>
  <c r="G27" i="2"/>
  <c r="G28" i="2"/>
  <c r="G29" i="2"/>
  <c r="G30" i="2"/>
  <c r="G31" i="2"/>
  <c r="G32" i="2"/>
  <c r="G33" i="2"/>
  <c r="G23" i="2"/>
  <c r="F21" i="2"/>
  <c r="E21" i="2"/>
  <c r="G267" i="2"/>
  <c r="G268" i="2"/>
  <c r="G269" i="2"/>
  <c r="G270" i="2"/>
  <c r="G271" i="2"/>
  <c r="G272" i="2"/>
  <c r="G273" i="2"/>
  <c r="G274" i="2"/>
  <c r="G266" i="2"/>
  <c r="F265" i="2"/>
  <c r="E265" i="2"/>
  <c r="F276" i="2"/>
  <c r="E276" i="2"/>
  <c r="G278" i="2"/>
  <c r="G279" i="2"/>
  <c r="G280" i="2"/>
  <c r="G281" i="2"/>
  <c r="G282" i="2"/>
  <c r="F289" i="2"/>
  <c r="G291" i="2"/>
  <c r="G289" i="2" s="1"/>
  <c r="G325" i="2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39" i="1"/>
  <c r="H40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41" i="1"/>
  <c r="H79" i="1"/>
  <c r="F13" i="4"/>
  <c r="H22" i="1"/>
  <c r="F188" i="2"/>
  <c r="E188" i="2"/>
  <c r="G190" i="2"/>
  <c r="G191" i="2"/>
  <c r="G192" i="2"/>
  <c r="G189" i="2"/>
  <c r="G180" i="2"/>
  <c r="G182" i="2"/>
  <c r="G140" i="2"/>
  <c r="G141" i="2"/>
  <c r="G142" i="2"/>
  <c r="G143" i="2"/>
  <c r="G144" i="2"/>
  <c r="G139" i="2"/>
  <c r="G138" i="2" s="1"/>
  <c r="F11" i="2"/>
  <c r="G11" i="2"/>
  <c r="E11" i="2"/>
  <c r="F15" i="2"/>
  <c r="E15" i="2"/>
  <c r="G19" i="2"/>
  <c r="G165" i="2"/>
  <c r="F146" i="2"/>
  <c r="E146" i="2"/>
  <c r="G149" i="2"/>
  <c r="G146" i="2" s="1"/>
  <c r="G17" i="2"/>
  <c r="G15" i="2" s="1"/>
  <c r="G75" i="2"/>
  <c r="G66" i="2" s="1"/>
  <c r="G110" i="2"/>
  <c r="F109" i="2"/>
  <c r="G86" i="2"/>
  <c r="G82" i="2"/>
  <c r="G158" i="2"/>
  <c r="G235" i="2"/>
  <c r="G234" i="2" s="1"/>
  <c r="F234" i="2"/>
  <c r="G229" i="2"/>
  <c r="G228" i="2" s="1"/>
  <c r="F228" i="2"/>
  <c r="E228" i="2"/>
  <c r="D228" i="2"/>
  <c r="C228" i="2"/>
  <c r="G226" i="2"/>
  <c r="G225" i="2" s="1"/>
  <c r="F225" i="2"/>
  <c r="E225" i="2"/>
  <c r="D225" i="2"/>
  <c r="C225" i="2"/>
  <c r="F222" i="2"/>
  <c r="E222" i="2"/>
  <c r="D222" i="2"/>
  <c r="C222" i="2"/>
  <c r="G220" i="2"/>
  <c r="G219" i="2"/>
  <c r="F218" i="2"/>
  <c r="E218" i="2"/>
  <c r="D218" i="2"/>
  <c r="C218" i="2"/>
  <c r="G216" i="2"/>
  <c r="G215" i="2"/>
  <c r="F214" i="2"/>
  <c r="E214" i="2"/>
  <c r="D214" i="2"/>
  <c r="C214" i="2"/>
  <c r="G212" i="2"/>
  <c r="G211" i="2"/>
  <c r="G210" i="2" s="1"/>
  <c r="F210" i="2"/>
  <c r="E210" i="2"/>
  <c r="D210" i="2"/>
  <c r="C210" i="2"/>
  <c r="D205" i="2"/>
  <c r="E205" i="2"/>
  <c r="F205" i="2"/>
  <c r="C205" i="2"/>
  <c r="G207" i="2"/>
  <c r="G208" i="2"/>
  <c r="G206" i="2"/>
  <c r="G205" i="2" s="1"/>
  <c r="G203" i="2"/>
  <c r="G202" i="2" s="1"/>
  <c r="F202" i="2"/>
  <c r="E202" i="2"/>
  <c r="D202" i="2"/>
  <c r="C202" i="2"/>
  <c r="G195" i="2"/>
  <c r="G194" i="2"/>
  <c r="D194" i="2"/>
  <c r="E194" i="2"/>
  <c r="F194" i="2"/>
  <c r="G214" i="2"/>
  <c r="G277" i="2"/>
  <c r="G276" i="2" s="1"/>
  <c r="H13" i="4"/>
  <c r="G13" i="4"/>
  <c r="G321" i="2"/>
  <c r="G318" i="2"/>
  <c r="G309" i="2"/>
  <c r="G305" i="2"/>
  <c r="G300" i="2"/>
  <c r="G295" i="2"/>
  <c r="G284" i="2"/>
  <c r="G262" i="2"/>
  <c r="G257" i="2"/>
  <c r="G250" i="2"/>
  <c r="G240" i="2"/>
  <c r="G237" i="2"/>
  <c r="G231" i="2"/>
  <c r="G197" i="2"/>
  <c r="G171" i="2"/>
  <c r="G163" i="2"/>
  <c r="G157" i="2"/>
  <c r="G154" i="2"/>
  <c r="G151" i="2"/>
  <c r="G132" i="2"/>
  <c r="G126" i="2"/>
  <c r="G123" i="2"/>
  <c r="G115" i="2"/>
  <c r="G112" i="2"/>
  <c r="G109" i="2"/>
  <c r="G102" i="2"/>
  <c r="G94" i="2"/>
  <c r="G90" i="2"/>
  <c r="G79" i="2"/>
  <c r="G56" i="2"/>
  <c r="G51" i="2"/>
  <c r="G43" i="2"/>
  <c r="G40" i="2"/>
  <c r="G35" i="2"/>
  <c r="G7" i="2"/>
  <c r="F321" i="2"/>
  <c r="F300" i="2"/>
  <c r="F295" i="2"/>
  <c r="F284" i="2"/>
  <c r="F262" i="2"/>
  <c r="F250" i="2"/>
  <c r="F174" i="2"/>
  <c r="F171" i="2"/>
  <c r="F163" i="2"/>
  <c r="F157" i="2"/>
  <c r="F138" i="2"/>
  <c r="F132" i="2"/>
  <c r="F112" i="2"/>
  <c r="F102" i="2"/>
  <c r="F94" i="2"/>
  <c r="F79" i="2"/>
  <c r="F66" i="2"/>
  <c r="F56" i="2"/>
  <c r="F51" i="2"/>
  <c r="F43" i="2"/>
  <c r="F40" i="2"/>
  <c r="F35" i="2"/>
  <c r="F7" i="2"/>
  <c r="E13" i="4"/>
  <c r="F80" i="1"/>
  <c r="E55" i="1"/>
  <c r="E59" i="1"/>
  <c r="E60" i="1"/>
  <c r="E61" i="1"/>
  <c r="E62" i="1"/>
  <c r="E63" i="1"/>
  <c r="E66" i="1"/>
  <c r="E67" i="1"/>
  <c r="E68" i="1"/>
  <c r="E69" i="1"/>
  <c r="E70" i="1"/>
  <c r="E71" i="1"/>
  <c r="E72" i="1"/>
  <c r="E77" i="1"/>
  <c r="D21" i="2"/>
  <c r="E321" i="2"/>
  <c r="E318" i="2"/>
  <c r="E309" i="2"/>
  <c r="E305" i="2"/>
  <c r="E300" i="2"/>
  <c r="E295" i="2"/>
  <c r="E289" i="2"/>
  <c r="E284" i="2"/>
  <c r="E262" i="2"/>
  <c r="E257" i="2"/>
  <c r="E250" i="2"/>
  <c r="E240" i="2"/>
  <c r="E237" i="2"/>
  <c r="E234" i="2"/>
  <c r="E231" i="2"/>
  <c r="E197" i="2"/>
  <c r="E174" i="2"/>
  <c r="E171" i="2"/>
  <c r="E163" i="2"/>
  <c r="E157" i="2"/>
  <c r="E154" i="2"/>
  <c r="E151" i="2"/>
  <c r="E138" i="2"/>
  <c r="E132" i="2"/>
  <c r="E126" i="2"/>
  <c r="E123" i="2"/>
  <c r="E115" i="2"/>
  <c r="E112" i="2"/>
  <c r="E109" i="2"/>
  <c r="E102" i="2"/>
  <c r="E94" i="2"/>
  <c r="E90" i="2"/>
  <c r="E79" i="2"/>
  <c r="E66" i="2"/>
  <c r="E51" i="2"/>
  <c r="E43" i="2"/>
  <c r="E40" i="2"/>
  <c r="E35" i="2"/>
  <c r="E7" i="2"/>
  <c r="D35" i="2"/>
  <c r="C35" i="2"/>
  <c r="D138" i="2"/>
  <c r="E59" i="2"/>
  <c r="E56" i="2" s="1"/>
  <c r="D56" i="2"/>
  <c r="D7" i="2"/>
  <c r="D102" i="2"/>
  <c r="C102" i="2"/>
  <c r="D132" i="2"/>
  <c r="C132" i="2"/>
  <c r="D265" i="2"/>
  <c r="C265" i="2"/>
  <c r="D289" i="2"/>
  <c r="D276" i="2"/>
  <c r="C163" i="2"/>
  <c r="D163" i="2"/>
  <c r="C146" i="2"/>
  <c r="C15" i="2"/>
  <c r="D146" i="2"/>
  <c r="D11" i="2"/>
  <c r="D157" i="2"/>
  <c r="D300" i="2"/>
  <c r="D10" i="4"/>
  <c r="D11" i="4"/>
  <c r="D40" i="2"/>
  <c r="D43" i="2"/>
  <c r="D51" i="2"/>
  <c r="D82" i="2"/>
  <c r="D79" i="2"/>
  <c r="D66" i="2"/>
  <c r="C112" i="2"/>
  <c r="D112" i="2"/>
  <c r="D174" i="2"/>
  <c r="C174" i="2"/>
  <c r="C321" i="2"/>
  <c r="D321" i="2"/>
  <c r="D188" i="2"/>
  <c r="D171" i="2"/>
  <c r="C138" i="2"/>
  <c r="C94" i="2"/>
  <c r="D250" i="2"/>
  <c r="C250" i="2"/>
  <c r="C157" i="2"/>
  <c r="C21" i="2"/>
  <c r="C56" i="2"/>
  <c r="C66" i="2"/>
  <c r="C276" i="2"/>
  <c r="D318" i="2"/>
  <c r="D284" i="2"/>
  <c r="D309" i="2"/>
  <c r="D327" i="2" s="1"/>
  <c r="D305" i="2"/>
  <c r="D295" i="2"/>
  <c r="D257" i="2"/>
  <c r="D240" i="2"/>
  <c r="D237" i="2"/>
  <c r="D234" i="2"/>
  <c r="D231" i="2"/>
  <c r="D197" i="2"/>
  <c r="D154" i="2"/>
  <c r="D151" i="2"/>
  <c r="D126" i="2"/>
  <c r="D123" i="2"/>
  <c r="D115" i="2"/>
  <c r="D109" i="2"/>
  <c r="D90" i="2"/>
  <c r="D15" i="2"/>
  <c r="D262" i="2"/>
  <c r="C188" i="2"/>
  <c r="C7" i="2"/>
  <c r="C262" i="2"/>
  <c r="C309" i="2"/>
  <c r="D58" i="1"/>
  <c r="E58" i="1" s="1"/>
  <c r="E80" i="1" s="1"/>
  <c r="C8" i="4"/>
  <c r="D13" i="4"/>
  <c r="C318" i="2"/>
  <c r="C123" i="2"/>
  <c r="C79" i="2"/>
  <c r="C240" i="2"/>
  <c r="C231" i="2"/>
  <c r="C197" i="2"/>
  <c r="C151" i="2"/>
  <c r="C171" i="2"/>
  <c r="C237" i="2"/>
  <c r="C234" i="2"/>
  <c r="C284" i="2"/>
  <c r="C154" i="2"/>
  <c r="C126" i="2"/>
  <c r="C11" i="2"/>
  <c r="C295" i="2"/>
  <c r="C289" i="2"/>
  <c r="C109" i="2"/>
  <c r="C82" i="2"/>
  <c r="C40" i="2"/>
  <c r="C90" i="2"/>
  <c r="C115" i="2"/>
  <c r="C43" i="2"/>
  <c r="C305" i="2"/>
  <c r="C300" i="2"/>
  <c r="C257" i="2"/>
  <c r="C51" i="2"/>
  <c r="D94" i="2"/>
  <c r="D80" i="1"/>
  <c r="C13" i="4"/>
  <c r="C194" i="2"/>
  <c r="H80" i="1" l="1"/>
  <c r="G188" i="2"/>
  <c r="C327" i="2"/>
  <c r="F327" i="2"/>
  <c r="G218" i="2"/>
  <c r="G265" i="2"/>
  <c r="G21" i="2"/>
  <c r="G327" i="2" s="1"/>
  <c r="E327" i="2"/>
  <c r="I228" i="2"/>
</calcChain>
</file>

<file path=xl/sharedStrings.xml><?xml version="1.0" encoding="utf-8"?>
<sst xmlns="http://schemas.openxmlformats.org/spreadsheetml/2006/main" count="397" uniqueCount="360">
  <si>
    <t>Nebytové hospodářství</t>
  </si>
  <si>
    <t>v tis. Kč</t>
  </si>
  <si>
    <t>Poplatek za provozovaný výherní hrací přístroj - odvod</t>
  </si>
  <si>
    <t>Činnost místní správy - OISM</t>
  </si>
  <si>
    <t>Činnost místní správy - tajemník MÚ</t>
  </si>
  <si>
    <t>Příjmy z pronájmu pozemků</t>
  </si>
  <si>
    <t>Bytové hospodářství</t>
  </si>
  <si>
    <t>ŠJ Komenského - příspěvek na provozní činnost</t>
  </si>
  <si>
    <t>Péče o vzhled obcí a veřej.zeleň</t>
  </si>
  <si>
    <t>Městská policie + program prevence kriminality</t>
  </si>
  <si>
    <t>Požární ochrana</t>
  </si>
  <si>
    <t>Místní zastupitelské orgány</t>
  </si>
  <si>
    <t>Další poplatky</t>
  </si>
  <si>
    <t>Přijaté dotace:</t>
  </si>
  <si>
    <t>3.</t>
  </si>
  <si>
    <t>Nedaňové příjmy:</t>
  </si>
  <si>
    <t>Cestovní ruch, turismus</t>
  </si>
  <si>
    <t>Městská knihovna</t>
  </si>
  <si>
    <t>Záležitosti kultury</t>
  </si>
  <si>
    <t>Ostatní příjmy z vlastní činnosti - mzdy</t>
  </si>
  <si>
    <t xml:space="preserve">Požární ochrana - náhrada </t>
  </si>
  <si>
    <t>Financování (součet za třídu 8):</t>
  </si>
  <si>
    <t>Změna stavu krátkodobých prostředků na bankovních účtech</t>
  </si>
  <si>
    <t>Příjmy z prodeje pozemků</t>
  </si>
  <si>
    <t>OV Prchalov</t>
  </si>
  <si>
    <t>OV Hájov, OV Prchalov</t>
  </si>
  <si>
    <t>Technické služby - příspěvek na provozní činnost</t>
  </si>
  <si>
    <t>Odvod z výtěžku z provozování VHP</t>
  </si>
  <si>
    <t>Správní poplatky (stavební úřad, matrika, životní prostředí)</t>
  </si>
  <si>
    <t>Místní poplatek ze psů</t>
  </si>
  <si>
    <t>Poplatek za likvidaci komunálního odpadu</t>
  </si>
  <si>
    <t>Příjmy z prodeje dřeva z městských lesů</t>
  </si>
  <si>
    <t>Cestovní ruch, turismus (prodej pohlednic, map a letáků)</t>
  </si>
  <si>
    <t>Záležitosti kultury - příjmy u kult.akcí</t>
  </si>
  <si>
    <t>Úroky z finančních prostředků v bance</t>
  </si>
  <si>
    <t>MŠ Pionýrů - příspěvek na provozní činnost</t>
  </si>
  <si>
    <t>ZŠ Jičínská - příspěvek na provozní činnost</t>
  </si>
  <si>
    <t>Položka</t>
  </si>
  <si>
    <t>Text</t>
  </si>
  <si>
    <t>1.</t>
  </si>
  <si>
    <t>Daňové příjmy:</t>
  </si>
  <si>
    <t>Neinvestiční přijaté transfery ze státního rozpočtu v rámci souhrnného dotačního vztahu</t>
  </si>
  <si>
    <t>Platby daní a poplatků státnímu rozpočtu</t>
  </si>
  <si>
    <t xml:space="preserve">Příjmy z nájmu obecních bytů a nebytových prostor </t>
  </si>
  <si>
    <t>Ostatní služby a činnosti v oblasti soc. prevence</t>
  </si>
  <si>
    <t>Uhrazené úroky z přijatého úvěru</t>
  </si>
  <si>
    <t>Provoz veřejné silniční dopravy</t>
  </si>
  <si>
    <t>Kanalizace</t>
  </si>
  <si>
    <t>Úpravy drobných vodních toků</t>
  </si>
  <si>
    <t>Mateřské školy</t>
  </si>
  <si>
    <t xml:space="preserve">Základní školy </t>
  </si>
  <si>
    <t>Školní jídelny</t>
  </si>
  <si>
    <t>Městská televize a městský rozhlas</t>
  </si>
  <si>
    <t>Měsíčník</t>
  </si>
  <si>
    <t>Sbor pro občanské záležitosti</t>
  </si>
  <si>
    <t>Zájmová činnost</t>
  </si>
  <si>
    <t>Veřejné osvětlení</t>
  </si>
  <si>
    <t>Pohřebnictví</t>
  </si>
  <si>
    <t>Neinvestiční dotace na zabezpečení akceschopnosti JSDH</t>
  </si>
  <si>
    <t>Výstavba a údržba inž.sítí</t>
  </si>
  <si>
    <t>Územní plánování + projekční práce</t>
  </si>
  <si>
    <t>Komunální služby,územní rozvoj</t>
  </si>
  <si>
    <t>Sběr a svoz komunálních odpadů</t>
  </si>
  <si>
    <t>Splátky úvěru z roku 2012</t>
  </si>
  <si>
    <t>Příjmy z prodeje krátk. a drobného dlouhodobého majetku</t>
  </si>
  <si>
    <t>Splátky úvěru z roku 2010</t>
  </si>
  <si>
    <t>Elektronické aukce</t>
  </si>
  <si>
    <t>Daň z příjmu právnických osob</t>
  </si>
  <si>
    <t>Daň z nemovitostí</t>
  </si>
  <si>
    <t>Daň z přidané hodnoty</t>
  </si>
  <si>
    <t>2.</t>
  </si>
  <si>
    <t>Městská policie - pokuty</t>
  </si>
  <si>
    <t>Příjem z věcných břemen</t>
  </si>
  <si>
    <t>4.</t>
  </si>
  <si>
    <t>Kapitálové příjmy:</t>
  </si>
  <si>
    <t>Par.</t>
  </si>
  <si>
    <t>Celospolečenské funkce lesů</t>
  </si>
  <si>
    <t>Silnice</t>
  </si>
  <si>
    <t>Záležitosti pozemních komunikací</t>
  </si>
  <si>
    <t>Pojištění funkčně nespecifikované - souhrnné pojištění</t>
  </si>
  <si>
    <t>Rozpočtové příjmy</t>
  </si>
  <si>
    <t xml:space="preserve">Rozpočtové výdaje </t>
  </si>
  <si>
    <t>Činnost muzeí a galerií</t>
  </si>
  <si>
    <t>Příjmy z pronájmu ostatních nemovitostí a jejich částí</t>
  </si>
  <si>
    <t xml:space="preserve">MŠ Kamarád - příspěvek na provozní činnost </t>
  </si>
  <si>
    <t>kontrolní číslo</t>
  </si>
  <si>
    <t>Středisko volného času Luna - příspěvek na provozní činnost</t>
  </si>
  <si>
    <t xml:space="preserve">Využití volného času dětí a mládeže </t>
  </si>
  <si>
    <t>Sběr a svoz odpadů - přijaté nekap.příspěvky (za třídění odpadu)</t>
  </si>
  <si>
    <t>VFP</t>
  </si>
  <si>
    <t>Z tuzemska :</t>
  </si>
  <si>
    <t>Odvody za odnětí půdy ze zemědělského půdního fondu</t>
  </si>
  <si>
    <t>Ochrana obyvatelstva</t>
  </si>
  <si>
    <t>Výstavba a údržba místních inženýrských sítí</t>
  </si>
  <si>
    <t>Městská knihovna - příjem ze zápisného, pokut, prodej knih</t>
  </si>
  <si>
    <t>Nebytové hospodářství - energie</t>
  </si>
  <si>
    <t>Činnost místní správy - OBNF</t>
  </si>
  <si>
    <t>Informační tabule u aut. zastávek - úhrada EE</t>
  </si>
  <si>
    <t>Kulturní dům - provoz</t>
  </si>
  <si>
    <t>Ostatní sociální péče a pomoc ostatním skup. obyvatelstva</t>
  </si>
  <si>
    <t>2111,2132, 2141,2212</t>
  </si>
  <si>
    <t>OV Hájov</t>
  </si>
  <si>
    <t>Činnost orgánů krizového řízení na územní úrovni</t>
  </si>
  <si>
    <t>Záležitosti sdělovacích prostředků - příjem z reklam v měsíčníku</t>
  </si>
  <si>
    <t>Příjmy z pronájmu - krátkodobý pronájem v kulturním domě</t>
  </si>
  <si>
    <t>Piaristický klášter - úklid, dohody</t>
  </si>
  <si>
    <t>Dlouhodobě půjčené finanční prostředky</t>
  </si>
  <si>
    <t>Neinvestiční přijaté transfery od obcí - MP</t>
  </si>
  <si>
    <t>Činnost místní správy - OOSČ</t>
  </si>
  <si>
    <t>Příjmová část rozpočtu města Příbora na rok 2018</t>
  </si>
  <si>
    <t>Sanční platby přijaté od jiných subjektů</t>
  </si>
  <si>
    <t>Příjmy úhrad za dobývání nerostů a poplatků za geologické práce</t>
  </si>
  <si>
    <t>Daň z hazardních her</t>
  </si>
  <si>
    <t>Změny technologií vytápění</t>
  </si>
  <si>
    <t>Dopravní obslužnost</t>
  </si>
  <si>
    <t>ZŠ Npor. Loma - příspěvek na provozní činnost</t>
  </si>
  <si>
    <t>SÚ obecního domu na Prchalově</t>
  </si>
  <si>
    <t>ZŠ Jičínská - družina sv. Čecha</t>
  </si>
  <si>
    <t>1. změna územního plánu města Příbora</t>
  </si>
  <si>
    <t>Dotace na Re-use centrum</t>
  </si>
  <si>
    <t>Re-use centrum</t>
  </si>
  <si>
    <t>Výdajová část rozpočtu města Příbora na rok 2018</t>
  </si>
  <si>
    <t>Vratky půjček od příspěvkových organizací</t>
  </si>
  <si>
    <t>Dotace - učebny ZŠ Jičínská,  stavební úpravy 1. NP</t>
  </si>
  <si>
    <t>Dotace na elektronizaci úřadu - rozšíření a modernizace IS města Příbor</t>
  </si>
  <si>
    <t>Rozšíření a modernizace IS města Příbor</t>
  </si>
  <si>
    <t>Dotace - Energetické úspory ZŠ Jičínská</t>
  </si>
  <si>
    <t>Dotace - Rekonstrukce Jičínská čp. 245 a 247</t>
  </si>
  <si>
    <t>Dotace - Pořízení kompostérů</t>
  </si>
  <si>
    <t>Dotace - Sběrný dvůr Točna</t>
  </si>
  <si>
    <t>Dotace - Odborné učebny ZŠ Npor. Loma</t>
  </si>
  <si>
    <t>Energetické úspory ZŠ Jičínská</t>
  </si>
  <si>
    <t>Odborné učebny ZŠ Npor. Loma</t>
  </si>
  <si>
    <t>RDSF - příjem ze vstupného</t>
  </si>
  <si>
    <t>Odborné učebny ZŠ Jičínská, stavební úpravy 1. NP</t>
  </si>
  <si>
    <t xml:space="preserve">Společenské akce ve školství </t>
  </si>
  <si>
    <t>Finanční podpora akcí a soutěží ve školství (Řemeslo má zlaté dno aj.)</t>
  </si>
  <si>
    <t>Provoz rodného domku, propagační materiál, galerie na radnici</t>
  </si>
  <si>
    <t>Kulturní akce včetně služeb</t>
  </si>
  <si>
    <t xml:space="preserve">Příspěvky (granty) </t>
  </si>
  <si>
    <t>Družební styk</t>
  </si>
  <si>
    <t>Weby + infokanál</t>
  </si>
  <si>
    <t>Ostatní náklady v rámci MPR</t>
  </si>
  <si>
    <t>Program regenerace MPR - vlastní prostředky k dotaci</t>
  </si>
  <si>
    <t>Příspěvky z rozpočtu města na MPR</t>
  </si>
  <si>
    <t>Budova Piaristického kláštera</t>
  </si>
  <si>
    <t>Realizace programu městské televize, licence, poplatky OSA a další</t>
  </si>
  <si>
    <t>Sítě městského rozhlasu</t>
  </si>
  <si>
    <t>Koupaliště - provozní náklady</t>
  </si>
  <si>
    <t>Koupaliště - běžné opravy a údržba</t>
  </si>
  <si>
    <t>Příspěvky společenským org. na základě schv. podmínek</t>
  </si>
  <si>
    <t>Příspěvky organizacím (v návaznosti na příjmy z loterií)</t>
  </si>
  <si>
    <t>Opravy a údržba bytového fondu</t>
  </si>
  <si>
    <t>Zateplení Místecká čp. 1103</t>
  </si>
  <si>
    <t>Objekt čp. 245 + 247 na ul. Jičínská</t>
  </si>
  <si>
    <t>Energie</t>
  </si>
  <si>
    <t>Správa budov</t>
  </si>
  <si>
    <t>Kotelna Lomená</t>
  </si>
  <si>
    <t>Rozšiřování a úpravy sítě  VO</t>
  </si>
  <si>
    <t>Mimořádné pohřby</t>
  </si>
  <si>
    <t>Dílčí úpravy plynovodních řádů v majetku města</t>
  </si>
  <si>
    <t>Projektové přípravy, zpracování projektů, žádostí o dotace</t>
  </si>
  <si>
    <t>Zástavba lokality "Za školou"</t>
  </si>
  <si>
    <t>Městský mobiliář</t>
  </si>
  <si>
    <t>Nájmy pozemků placené městem</t>
  </si>
  <si>
    <t>Podlimitní věcná břemena</t>
  </si>
  <si>
    <t>Výkupy pozemků</t>
  </si>
  <si>
    <t>Výdaje související s projektem Kotlíková dotace</t>
  </si>
  <si>
    <t>Likvidace vod z kompostárny</t>
  </si>
  <si>
    <t>Platba firmě  za odvoz KO</t>
  </si>
  <si>
    <t>Odvod za dočasné vynětí ze zeměd.půdního fondu - skládka Skotnice</t>
  </si>
  <si>
    <t xml:space="preserve">Kontejnery na zeleň </t>
  </si>
  <si>
    <t>Zahradní kompostéry</t>
  </si>
  <si>
    <t xml:space="preserve">Údržba svozových míst </t>
  </si>
  <si>
    <t>Monitoring - rekultivace území skládky na Točně</t>
  </si>
  <si>
    <t>Monitoring - skládka Skotnice</t>
  </si>
  <si>
    <t>Sběrný dvůr Točna</t>
  </si>
  <si>
    <t>Péče o vzhled obcí a veřejnou zeleň (vč. deratizace a likvidace křídlatky)</t>
  </si>
  <si>
    <t>Poskytnutí finančního daru ZO Českého svazu ochránců přírody Bartošovice</t>
  </si>
  <si>
    <t>Veřejná finanční podpora</t>
  </si>
  <si>
    <t>Komunitní plánování sociálních služeb ve městě</t>
  </si>
  <si>
    <t>Finanční dary subjektům působícím v soc. oblasti</t>
  </si>
  <si>
    <t>Úhrada výdajů souvisejících s výkonem opatrovnictví</t>
  </si>
  <si>
    <t>Příprava na krizové situace</t>
  </si>
  <si>
    <t>Řešení krizových situací a odstraňování následků</t>
  </si>
  <si>
    <t>Platy</t>
  </si>
  <si>
    <t>Odvody na soc. a zdrav. pojištění</t>
  </si>
  <si>
    <t>Náhrady platů v době nemoci</t>
  </si>
  <si>
    <t>Provozní náklady</t>
  </si>
  <si>
    <t>Program prevence kriminality</t>
  </si>
  <si>
    <t>Forenzní značení jízdních kol - dotační program PPK</t>
  </si>
  <si>
    <t>Platy vč. ostatních osobních výdajů, refundace</t>
  </si>
  <si>
    <t>Platy včetně odvodů</t>
  </si>
  <si>
    <t>Pořízení 23 ks notebooků</t>
  </si>
  <si>
    <t>Školení</t>
  </si>
  <si>
    <t>Materiál (kancelářský a čistící, ochranné pomůcky, knihy, časopisy atd.), vybavení - drobný majetek do 40 tis. Kč, pohonné hmoty</t>
  </si>
  <si>
    <r>
      <t xml:space="preserve">Služby (poštovné, poplatky, nájemné, aktualizace programů aj. včetně </t>
    </r>
    <r>
      <rPr>
        <i/>
        <sz val="10"/>
        <rFont val="Calibri"/>
        <family val="2"/>
        <charset val="238"/>
      </rPr>
      <t>školení</t>
    </r>
    <r>
      <rPr>
        <sz val="10"/>
        <rFont val="Calibri"/>
        <family val="2"/>
        <charset val="238"/>
      </rPr>
      <t xml:space="preserve"> - </t>
    </r>
    <r>
      <rPr>
        <i/>
        <sz val="10"/>
        <rFont val="Calibri"/>
        <family val="2"/>
        <charset val="238"/>
      </rPr>
      <t>platí pro návrh rozpočtu na rok 2018</t>
    </r>
    <r>
      <rPr>
        <sz val="10"/>
        <rFont val="Calibri"/>
        <family val="2"/>
        <charset val="238"/>
      </rPr>
      <t>)</t>
    </r>
  </si>
  <si>
    <t>Programové vybavení do 60 tis.Kč</t>
  </si>
  <si>
    <t>Ostatní (cestovné, příspěvek SMOCR, pohoštění a věcné dary aj.)</t>
  </si>
  <si>
    <t>Opravy a údržba (uvnitř budovy, opravy aut, opravy nábytku - renovace)</t>
  </si>
  <si>
    <t>Dětské zastupitelstvo</t>
  </si>
  <si>
    <t>Dohody o provedení práce</t>
  </si>
  <si>
    <t>Sociální fond</t>
  </si>
  <si>
    <t>Geografický informační systém</t>
  </si>
  <si>
    <t>Revize budovy radnice</t>
  </si>
  <si>
    <t>Energie - radnice</t>
  </si>
  <si>
    <t>Opravy a údržba budovy radnice</t>
  </si>
  <si>
    <t>Úklid budovy radnice</t>
  </si>
  <si>
    <t>Poplatky související s majetkem města (OF)</t>
  </si>
  <si>
    <t>Výdaje spojené s pořízením znal.posudků a PD (SÚ)</t>
  </si>
  <si>
    <t>Poplatky souv. s nakládáním a prodejem majetku (OISM)</t>
  </si>
  <si>
    <t>Nákup na burze - EE</t>
  </si>
  <si>
    <t>Nákup na burze - plyn</t>
  </si>
  <si>
    <t>Splátky úroků - úvěr z roku 2010</t>
  </si>
  <si>
    <t>Splátky úroků - úvěr z roku 2012</t>
  </si>
  <si>
    <t>Splátky úroků - úvěr z roku 2017</t>
  </si>
  <si>
    <t>Poplatky za účty v ČSOB</t>
  </si>
  <si>
    <t>Poplatek za úvěrový účet v ČS</t>
  </si>
  <si>
    <t>Ostatní finanční operace - platba DPH na FÚ</t>
  </si>
  <si>
    <t>Rezerva v rozpočtu</t>
  </si>
  <si>
    <t>Přibližování a těžba dřeva, pěstební a výchovné práce, ost. služby, ostatní náklady - chemikálie, nákup sazenic, provoz auta, oprava cest a oplocenek atd.</t>
  </si>
  <si>
    <t>Poplatky, propagace, prezentace, tisk letáků, spolupráce - Lašská brána</t>
  </si>
  <si>
    <t>Opravy místních komunikací (+ svislé a vodorovné dopravní značení)</t>
  </si>
  <si>
    <t>Opravy chodníků, odstavných ploch a parkovišť (včetně dopravního značení)</t>
  </si>
  <si>
    <t>Lávka přes Lubinu</t>
  </si>
  <si>
    <t>Městské inf.centrum - občanský servis (kopírování, laminování, czech point aj.)</t>
  </si>
  <si>
    <t>Obnova autobusových označníků</t>
  </si>
  <si>
    <t>Dotace na zabezpečení územně dopravní obslužnosti</t>
  </si>
  <si>
    <t>Poplatek za provozování kanalizace na ul. Hukvaldská a Myslbekova</t>
  </si>
  <si>
    <t>Náklady související s provozem ČOV na Hájově</t>
  </si>
  <si>
    <t>Evidence kanalizací</t>
  </si>
  <si>
    <t>Plán financování obnovy vodovodů a kanalizací</t>
  </si>
  <si>
    <t>Opravy kanalizací všeobecně</t>
  </si>
  <si>
    <t>Obsluha mlýnského náhonu</t>
  </si>
  <si>
    <t>Aktualizace povodňového plánu</t>
  </si>
  <si>
    <t>Platy zaměstnanců</t>
  </si>
  <si>
    <t>Náhrady mezd v době nemoci</t>
  </si>
  <si>
    <t>Pořízení 2 ks preventivních radarů</t>
  </si>
  <si>
    <t>Schválené příjmy  - ZM 14.12.2017</t>
  </si>
  <si>
    <t>Schválené výdaje - ZM 14.12.2017</t>
  </si>
  <si>
    <t>Schválené financování - ZM 14.12.2017</t>
  </si>
  <si>
    <t>Třída 8 - financování v rozpočtu města Příbora na rok 2018</t>
  </si>
  <si>
    <t>Dotace na volby prezidenta</t>
  </si>
  <si>
    <t>Volby prezidenta republiky</t>
  </si>
  <si>
    <t>Sanace opěrné zdi ul. Farní - Žižkova</t>
  </si>
  <si>
    <t>Revitalizace vstupu do parku</t>
  </si>
  <si>
    <t>Parkoviště u kotelny Lomená</t>
  </si>
  <si>
    <t>Parkoviště u ZŠ Npor. Loma a rekonstrukce části ul. Vrchlického</t>
  </si>
  <si>
    <t>Opravy mostů a lávek</t>
  </si>
  <si>
    <t>MŠ Pionýrů - oprava a doplnění herních prvků</t>
  </si>
  <si>
    <t>Příspěvek - varhany</t>
  </si>
  <si>
    <t>SÚ radnice - prostory po spořitelně</t>
  </si>
  <si>
    <t>Zpracování PD Lesní cesta Cihelňák a žádost o dotaci</t>
  </si>
  <si>
    <t>MŠ Kamarád, Švermova - žádost zateplení OPŽP</t>
  </si>
  <si>
    <t>ZŠ Jičínská - snížení energetické náročnosti budovy</t>
  </si>
  <si>
    <t>ZŠ Jičínská - přestavba části přízemí budovy školy</t>
  </si>
  <si>
    <t>Koncepce tepelného hospodářství</t>
  </si>
  <si>
    <t>MŠ Kamarád, Frenštátská - žádost zateplení OPŽP</t>
  </si>
  <si>
    <t>MŠ Pionýrů - žádost zateplení OPŽP</t>
  </si>
  <si>
    <t>Parčík u lávky</t>
  </si>
  <si>
    <t>Stavební úpravy ulice K. Čapka</t>
  </si>
  <si>
    <t>Rekonstrukce chodníku na ulici Štramberská</t>
  </si>
  <si>
    <t>Technika JSDH Příbor</t>
  </si>
  <si>
    <t>Stanice JSDH Příbor</t>
  </si>
  <si>
    <t>Příjmy z pronájmu - krátkodobý pronájem v piaristické zahradě</t>
  </si>
  <si>
    <t>Pasport + manuál veřejného prostranství</t>
  </si>
  <si>
    <t>Předcházení vzniku bioodpadu</t>
  </si>
  <si>
    <t>Rekultivace skládky Skotnice</t>
  </si>
  <si>
    <t>Finanční vypořádání minulých let</t>
  </si>
  <si>
    <t>Vypořádání dotace - volby prezidenta - přípravná fáze</t>
  </si>
  <si>
    <t>Vypořádání dotace - volby do Parlamentu ČR</t>
  </si>
  <si>
    <t>Činnosti registrovaných církví a náboženských společností</t>
  </si>
  <si>
    <t>Příjmy z pronájmu  - krátkodobý pronájem v piaristickém kláštěře</t>
  </si>
  <si>
    <t>součet</t>
  </si>
  <si>
    <t>Výkup domu čp. 54</t>
  </si>
  <si>
    <t>Dotace - na regeneraci MPR</t>
  </si>
  <si>
    <t>Neinvestiční dotace - MŠ Kamarád</t>
  </si>
  <si>
    <t>MŠ Kamarád - neinvestiční dotace</t>
  </si>
  <si>
    <t>Program regenerace MPR - dotace</t>
  </si>
  <si>
    <t>Výroba kalendáře</t>
  </si>
  <si>
    <t>Technické služby - vratka účelového příspěvku</t>
  </si>
  <si>
    <t>Lávka přes Klenos - PD</t>
  </si>
  <si>
    <t>Rekonstrukce chodníků na ulici Sv. Čecha</t>
  </si>
  <si>
    <t>Rekonstrukce kanalizace na ul. Myslbekově - I. + II. etapa</t>
  </si>
  <si>
    <t>Stavební úpravy domu čp. 54 na ul. Jičínská</t>
  </si>
  <si>
    <t>Rekonstrukce VO na ulicích Nádražní, ČSA a Frenštátská - projekt</t>
  </si>
  <si>
    <t>Herní a sportovní prvky</t>
  </si>
  <si>
    <t>SÚ radnice - PD + I. etapa</t>
  </si>
  <si>
    <t xml:space="preserve"> </t>
  </si>
  <si>
    <t>Zprovoznění TIC v budově čp. 54</t>
  </si>
  <si>
    <t>Autobusové přístřešky na Hájově</t>
  </si>
  <si>
    <t>Rekonstrukce ulice Vrchlického - projekt - 2. část</t>
  </si>
  <si>
    <t>Povinné pojistné na úrazové pojištění (vč. Městské knihovny, Městské policie a vedení města)</t>
  </si>
  <si>
    <t>MŠ Kamarád - investiční příspěvek</t>
  </si>
  <si>
    <t>Obnova pomníku na ulici 9. května vč. okolního prostranství</t>
  </si>
  <si>
    <t>Vybudování bezbariérové trasy</t>
  </si>
  <si>
    <t>Daň z příjmu fyzických osob placená plátci</t>
  </si>
  <si>
    <t>Daň z příjmu fyzických osob placená poplatníky</t>
  </si>
  <si>
    <t>Daň z příjmu fyzických osob vybíraná srážkou</t>
  </si>
  <si>
    <t>Upravený rozpočet po schváleném RO č. 1 - ZM 21.3.2018</t>
  </si>
  <si>
    <t>Upravený rozpočet po schválení RO č. 1 - ZM 21.3.2018</t>
  </si>
  <si>
    <t>Upravený rozpočet po schválení RO č. 2 - RM 24.4.2018</t>
  </si>
  <si>
    <t>Upravený rozpočet po schváleném RO č. 2 - RM 26.4.2018</t>
  </si>
  <si>
    <t>Upravený rozpočet po schváleném RO č. 2 - ZM 24.4.2018</t>
  </si>
  <si>
    <t>Rozpočet po zapracování  návrhu RO č. 3</t>
  </si>
  <si>
    <t>Upravený rozpočet po zapracování návrhu RO č. 3</t>
  </si>
  <si>
    <t>Rozpočet po zapracovaní návrhu RO č. 2</t>
  </si>
  <si>
    <t>Odborné sociální poradenství</t>
  </si>
  <si>
    <t>Centrum pro zdravotně postižené MSK, Občanská poradna NJ</t>
  </si>
  <si>
    <t>Sociální rehabilitace</t>
  </si>
  <si>
    <t>Slezská diakonie, RÚT Nový Jičín</t>
  </si>
  <si>
    <t>Domov pro seniory</t>
  </si>
  <si>
    <t>Domov Příbor, p.o.</t>
  </si>
  <si>
    <t>Domov Hortenzie, p.o.</t>
  </si>
  <si>
    <t>Seniorcentrum OASA s.r.o.</t>
  </si>
  <si>
    <t>Osobní asistence, pečovatelská služba a podpora samostatného bydlení</t>
  </si>
  <si>
    <t>Diakonie ČCE - středisko v Ostravě, Pečovatelská služba Příbor</t>
  </si>
  <si>
    <t>Centrum pro zdravotně postižené MSK o.p.s., OA Novojičínsko</t>
  </si>
  <si>
    <t>Denní stacionáře a centra denních služeb</t>
  </si>
  <si>
    <t>Slezská diakonie, EDEN Nový Jičín</t>
  </si>
  <si>
    <t>Středisko sociálních služeb města Kopřivnice, p.o.</t>
  </si>
  <si>
    <t>Domovy pro osoby se zdravotním postižením a domovy se zvláštním režimem</t>
  </si>
  <si>
    <t>Charita Ostrava</t>
  </si>
  <si>
    <t>Charita Frýdek - Místek</t>
  </si>
  <si>
    <t>Ostatní služby a činnosti v oblasti sociální péče</t>
  </si>
  <si>
    <t>Středisko sociálních služeb města Kopřivnice. p.o., Odlehčovací služba</t>
  </si>
  <si>
    <t>Raná péče a sociálně aktivzační služby pro rodiny s dětmi</t>
  </si>
  <si>
    <t>Slezská diakonie, Poradna rané péče MATANA</t>
  </si>
  <si>
    <t>Terénní programy</t>
  </si>
  <si>
    <t>Renarkon, o.p.s., Terenní program na Novojičínsku</t>
  </si>
  <si>
    <t>Zachování a obnova kult. památek - OISM</t>
  </si>
  <si>
    <t>Zachování a obnova kult. památek - OBNF</t>
  </si>
  <si>
    <t>Příjmy z pronájmu - Prchalov</t>
  </si>
  <si>
    <t>Příjmy z pronájmu - Hájov</t>
  </si>
  <si>
    <t>Záležitosti kultury - přijaté neinvestiční dary</t>
  </si>
  <si>
    <t>Vratky veřejných finančních prostředků</t>
  </si>
  <si>
    <t>Koupaliště - vyúčtování energií</t>
  </si>
  <si>
    <t>Radnice - vyúčtování energií</t>
  </si>
  <si>
    <t>Náklady řízení</t>
  </si>
  <si>
    <t>OV Prchalov - vyúčtování energií</t>
  </si>
  <si>
    <t>2111, 2324</t>
  </si>
  <si>
    <t>OV Hájov - příjmy z kulturních akcí, vyúčtování energií</t>
  </si>
  <si>
    <t>převody z vlastních fondů přes rok</t>
  </si>
  <si>
    <t>VO Hájov</t>
  </si>
  <si>
    <t>Stavební úpravy ulice Nádražní</t>
  </si>
  <si>
    <t>Parkovací plochy na ulici Npor. Loma</t>
  </si>
  <si>
    <t>Výpočetní technika</t>
  </si>
  <si>
    <t>Pamětní desky</t>
  </si>
  <si>
    <t>Návrh RO č. 3</t>
  </si>
  <si>
    <t>Rozpočet po zapracovaní návrhu RO č. 3</t>
  </si>
  <si>
    <t>Pitná voda - pachtovné</t>
  </si>
  <si>
    <t>Dotace - Městská knihovna, projekt Přechod z automatizovaného knihovního systému Clavius na Tritius a modernizace počítačového pracoviště pro mládež</t>
  </si>
  <si>
    <t>Projekt Příběhy našich sousedů</t>
  </si>
  <si>
    <t>Místní poplatek ze užívání veřejného prostranství</t>
  </si>
  <si>
    <t>Dotace - Městská knihovna, projekt Spolu do knihovny</t>
  </si>
  <si>
    <r>
      <t xml:space="preserve">Projekt </t>
    </r>
    <r>
      <rPr>
        <i/>
        <sz val="10"/>
        <rFont val="Calibri"/>
        <family val="2"/>
        <charset val="238"/>
      </rPr>
      <t>Spolu do knihovny</t>
    </r>
  </si>
  <si>
    <r>
      <t xml:space="preserve">Projekt </t>
    </r>
    <r>
      <rPr>
        <i/>
        <sz val="10"/>
        <rFont val="Calibri"/>
        <family val="2"/>
        <charset val="238"/>
      </rPr>
      <t>Přechod z automatizovaného knihovního systému Clavius na Tritius a modernizace počítačového pracoviště pro mládež</t>
    </r>
  </si>
  <si>
    <t>Návrh RO č. 3 - beze změny</t>
  </si>
  <si>
    <t>Dotace na projekt Říkej mi to potichoučku</t>
  </si>
  <si>
    <r>
      <t xml:space="preserve">Projekt </t>
    </r>
    <r>
      <rPr>
        <i/>
        <sz val="10"/>
        <rFont val="Calibri"/>
        <family val="2"/>
        <charset val="238"/>
      </rPr>
      <t>Říkej mi to potichoučku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</si>
</sst>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i/>
      <sz val="8"/>
      <name val="Calibri"/>
      <family val="2"/>
      <charset val="238"/>
    </font>
    <font>
      <sz val="9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i/>
      <sz val="8"/>
      <name val="Calibri"/>
      <family val="2"/>
      <charset val="238"/>
    </font>
    <font>
      <b/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indexed="62"/>
      <name val="Calibri"/>
      <family val="2"/>
      <charset val="238"/>
    </font>
    <font>
      <b/>
      <sz val="9"/>
      <color indexed="62"/>
      <name val="Calibri"/>
      <family val="2"/>
      <charset val="238"/>
    </font>
    <font>
      <b/>
      <sz val="10"/>
      <color indexed="17"/>
      <name val="Calibri"/>
      <family val="2"/>
      <charset val="238"/>
    </font>
    <font>
      <sz val="9"/>
      <color indexed="17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30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sz val="8"/>
      <name val="Calibri"/>
      <family val="2"/>
      <charset val="238"/>
    </font>
    <font>
      <i/>
      <sz val="8"/>
      <name val="Calibri"/>
      <family val="2"/>
      <charset val="238"/>
    </font>
    <font>
      <sz val="9"/>
      <name val="Calibri"/>
      <family val="2"/>
      <charset val="238"/>
    </font>
    <font>
      <i/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sz val="7"/>
      <name val="Calibri"/>
      <family val="2"/>
      <charset val="238"/>
    </font>
    <font>
      <sz val="7.5"/>
      <name val="Calibri"/>
      <family val="2"/>
      <charset val="238"/>
    </font>
    <font>
      <i/>
      <sz val="9"/>
      <name val="Calibri"/>
      <family val="2"/>
      <charset val="238"/>
    </font>
    <font>
      <b/>
      <sz val="10"/>
      <color indexed="18"/>
      <name val="Calibri"/>
      <family val="2"/>
      <charset val="238"/>
    </font>
    <font>
      <sz val="10"/>
      <color indexed="62"/>
      <name val="Calibri"/>
      <family val="2"/>
      <charset val="238"/>
    </font>
    <font>
      <i/>
      <sz val="9"/>
      <color indexed="62"/>
      <name val="Calibri"/>
      <family val="2"/>
      <charset val="238"/>
    </font>
    <font>
      <b/>
      <sz val="10"/>
      <color indexed="62"/>
      <name val="Calibri"/>
      <family val="2"/>
      <charset val="238"/>
    </font>
    <font>
      <i/>
      <sz val="8"/>
      <color indexed="62"/>
      <name val="Calibri"/>
      <family val="2"/>
      <charset val="238"/>
    </font>
    <font>
      <sz val="10"/>
      <name val="Arial"/>
      <charset val="238"/>
    </font>
    <font>
      <sz val="10"/>
      <color indexed="30"/>
      <name val="Calibri"/>
      <family val="2"/>
      <charset val="238"/>
    </font>
    <font>
      <i/>
      <sz val="8"/>
      <color indexed="30"/>
      <name val="Calibri"/>
      <family val="2"/>
      <charset val="238"/>
    </font>
    <font>
      <i/>
      <sz val="9"/>
      <color indexed="30"/>
      <name val="Calibri"/>
      <family val="2"/>
      <charset val="238"/>
    </font>
    <font>
      <b/>
      <sz val="10"/>
      <color indexed="30"/>
      <name val="Calibri"/>
      <family val="2"/>
      <charset val="238"/>
    </font>
    <font>
      <sz val="8"/>
      <color indexed="30"/>
      <name val="Calibri"/>
      <family val="2"/>
      <charset val="238"/>
    </font>
    <font>
      <sz val="9"/>
      <color indexed="30"/>
      <name val="Calibri"/>
      <family val="2"/>
      <charset val="238"/>
    </font>
    <font>
      <i/>
      <sz val="10"/>
      <color indexed="30"/>
      <name val="Calibri"/>
      <family val="2"/>
      <charset val="238"/>
    </font>
    <font>
      <b/>
      <sz val="9"/>
      <color indexed="30"/>
      <name val="Calibri"/>
      <family val="2"/>
      <charset val="238"/>
    </font>
    <font>
      <sz val="9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70C0"/>
      <name val="Calibri"/>
      <family val="2"/>
      <charset val="238"/>
    </font>
    <font>
      <i/>
      <sz val="9"/>
      <color rgb="FF0070C0"/>
      <name val="Calibri"/>
      <family val="2"/>
      <charset val="238"/>
    </font>
    <font>
      <b/>
      <sz val="10"/>
      <color rgb="FF0070C0"/>
      <name val="Calibri"/>
      <family val="2"/>
      <charset val="238"/>
    </font>
    <font>
      <sz val="9"/>
      <color rgb="FF0070C0"/>
      <name val="Calibri"/>
      <family val="2"/>
      <charset val="238"/>
    </font>
    <font>
      <b/>
      <sz val="9"/>
      <color rgb="FF0070C0"/>
      <name val="Calibri"/>
      <family val="2"/>
      <charset val="238"/>
    </font>
    <font>
      <i/>
      <sz val="8"/>
      <color rgb="FF0070C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73"/>
      </patternFill>
    </fill>
    <fill>
      <patternFill patternType="solid">
        <fgColor indexed="9"/>
        <bgColor indexed="73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6" fillId="15" borderId="0" applyNumberFormat="0" applyBorder="0" applyAlignment="0" applyProtection="0"/>
    <xf numFmtId="0" fontId="16" fillId="16" borderId="1" applyNumberFormat="0" applyAlignment="0" applyProtection="0"/>
    <xf numFmtId="0" fontId="5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17" borderId="6" applyNumberFormat="0" applyAlignment="0" applyProtection="0"/>
    <xf numFmtId="0" fontId="6" fillId="15" borderId="0" applyNumberFormat="0" applyBorder="0" applyAlignment="0" applyProtection="0"/>
    <xf numFmtId="0" fontId="15" fillId="7" borderId="1" applyNumberFormat="0" applyAlignment="0" applyProtection="0"/>
    <xf numFmtId="0" fontId="7" fillId="17" borderId="6" applyNumberFormat="0" applyAlignment="0" applyProtection="0"/>
    <xf numFmtId="0" fontId="13" fillId="0" borderId="7" applyNumberFormat="0" applyFill="0" applyAlignment="0" applyProtection="0"/>
    <xf numFmtId="44" fontId="58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" fillId="4" borderId="8" applyNumberFormat="0" applyFont="0" applyAlignment="0" applyProtection="0"/>
    <xf numFmtId="0" fontId="17" fillId="16" borderId="9" applyNumberFormat="0" applyAlignment="0" applyProtection="0"/>
    <xf numFmtId="0" fontId="1" fillId="4" borderId="8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15" fillId="7" borderId="1" applyNumberFormat="0" applyAlignment="0" applyProtection="0"/>
    <xf numFmtId="0" fontId="16" fillId="16" borderId="1" applyNumberFormat="0" applyAlignment="0" applyProtection="0"/>
    <xf numFmtId="0" fontId="17" fillId="16" borderId="9" applyNumberFormat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</cellStyleXfs>
  <cellXfs count="283">
    <xf numFmtId="0" fontId="0" fillId="0" borderId="0" xfId="0"/>
    <xf numFmtId="0" fontId="19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0" fontId="22" fillId="18" borderId="10" xfId="0" applyFont="1" applyFill="1" applyBorder="1"/>
    <xf numFmtId="0" fontId="20" fillId="18" borderId="10" xfId="0" applyFont="1" applyFill="1" applyBorder="1"/>
    <xf numFmtId="4" fontId="20" fillId="0" borderId="10" xfId="0" applyNumberFormat="1" applyFont="1" applyBorder="1"/>
    <xf numFmtId="0" fontId="20" fillId="0" borderId="10" xfId="0" applyFont="1" applyBorder="1"/>
    <xf numFmtId="0" fontId="20" fillId="0" borderId="10" xfId="0" applyFont="1" applyBorder="1" applyAlignment="1">
      <alignment wrapText="1"/>
    </xf>
    <xf numFmtId="0" fontId="25" fillId="0" borderId="0" xfId="0" applyFont="1" applyAlignment="1">
      <alignment wrapText="1"/>
    </xf>
    <xf numFmtId="0" fontId="22" fillId="0" borderId="10" xfId="0" applyFont="1" applyFill="1" applyBorder="1" applyAlignment="1">
      <alignment wrapText="1"/>
    </xf>
    <xf numFmtId="0" fontId="20" fillId="0" borderId="10" xfId="0" applyNumberFormat="1" applyFont="1" applyFill="1" applyBorder="1" applyAlignment="1">
      <alignment wrapText="1"/>
    </xf>
    <xf numFmtId="0" fontId="22" fillId="0" borderId="10" xfId="0" applyFont="1" applyBorder="1" applyAlignment="1"/>
    <xf numFmtId="0" fontId="20" fillId="0" borderId="10" xfId="0" applyFont="1" applyBorder="1" applyAlignment="1"/>
    <xf numFmtId="4" fontId="22" fillId="18" borderId="10" xfId="0" applyNumberFormat="1" applyFont="1" applyFill="1" applyBorder="1"/>
    <xf numFmtId="0" fontId="20" fillId="0" borderId="10" xfId="0" applyFont="1" applyBorder="1" applyAlignment="1">
      <alignment horizontal="left" wrapText="1"/>
    </xf>
    <xf numFmtId="0" fontId="27" fillId="0" borderId="0" xfId="0" applyNumberFormat="1" applyFont="1"/>
    <xf numFmtId="0" fontId="28" fillId="0" borderId="0" xfId="0" applyFont="1"/>
    <xf numFmtId="0" fontId="27" fillId="0" borderId="0" xfId="0" applyFont="1"/>
    <xf numFmtId="0" fontId="29" fillId="0" borderId="0" xfId="0" applyNumberFormat="1" applyFont="1"/>
    <xf numFmtId="0" fontId="30" fillId="0" borderId="0" xfId="0" applyFont="1" applyAlignment="1">
      <alignment wrapText="1"/>
    </xf>
    <xf numFmtId="0" fontId="31" fillId="0" borderId="0" xfId="0" applyFont="1"/>
    <xf numFmtId="0" fontId="32" fillId="0" borderId="0" xfId="0" applyFont="1" applyAlignment="1">
      <alignment wrapText="1"/>
    </xf>
    <xf numFmtId="0" fontId="32" fillId="0" borderId="0" xfId="0" applyFont="1"/>
    <xf numFmtId="0" fontId="28" fillId="0" borderId="0" xfId="0" applyFont="1" applyFill="1"/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 wrapText="1"/>
    </xf>
    <xf numFmtId="0" fontId="32" fillId="0" borderId="0" xfId="0" applyFont="1" applyFill="1"/>
    <xf numFmtId="0" fontId="28" fillId="19" borderId="10" xfId="0" applyNumberFormat="1" applyFont="1" applyFill="1" applyBorder="1"/>
    <xf numFmtId="0" fontId="28" fillId="19" borderId="10" xfId="0" applyFont="1" applyFill="1" applyBorder="1" applyAlignment="1">
      <alignment wrapText="1"/>
    </xf>
    <xf numFmtId="4" fontId="28" fillId="19" borderId="10" xfId="0" applyNumberFormat="1" applyFont="1" applyFill="1" applyBorder="1"/>
    <xf numFmtId="0" fontId="33" fillId="0" borderId="0" xfId="0" applyFont="1"/>
    <xf numFmtId="0" fontId="27" fillId="0" borderId="10" xfId="0" applyNumberFormat="1" applyFont="1" applyFill="1" applyBorder="1"/>
    <xf numFmtId="0" fontId="27" fillId="0" borderId="10" xfId="0" applyFont="1" applyFill="1" applyBorder="1" applyAlignment="1">
      <alignment wrapText="1"/>
    </xf>
    <xf numFmtId="4" fontId="27" fillId="0" borderId="10" xfId="0" applyNumberFormat="1" applyFont="1" applyFill="1" applyBorder="1"/>
    <xf numFmtId="0" fontId="27" fillId="0" borderId="10" xfId="0" applyFont="1" applyBorder="1"/>
    <xf numFmtId="0" fontId="27" fillId="0" borderId="10" xfId="0" applyFont="1" applyBorder="1" applyAlignment="1">
      <alignment wrapText="1"/>
    </xf>
    <xf numFmtId="4" fontId="27" fillId="0" borderId="10" xfId="0" applyNumberFormat="1" applyFont="1" applyBorder="1"/>
    <xf numFmtId="0" fontId="27" fillId="0" borderId="0" xfId="0" applyFont="1" applyAlignment="1">
      <alignment wrapText="1"/>
    </xf>
    <xf numFmtId="0" fontId="32" fillId="0" borderId="0" xfId="0" applyFont="1" applyBorder="1"/>
    <xf numFmtId="4" fontId="28" fillId="19" borderId="11" xfId="0" applyNumberFormat="1" applyFont="1" applyFill="1" applyBorder="1"/>
    <xf numFmtId="0" fontId="27" fillId="16" borderId="10" xfId="0" applyNumberFormat="1" applyFont="1" applyFill="1" applyBorder="1"/>
    <xf numFmtId="0" fontId="27" fillId="16" borderId="10" xfId="0" applyFont="1" applyFill="1" applyBorder="1" applyAlignment="1">
      <alignment wrapText="1"/>
    </xf>
    <xf numFmtId="4" fontId="27" fillId="0" borderId="11" xfId="0" applyNumberFormat="1" applyFont="1" applyBorder="1"/>
    <xf numFmtId="0" fontId="32" fillId="0" borderId="12" xfId="0" applyFont="1" applyBorder="1"/>
    <xf numFmtId="0" fontId="27" fillId="0" borderId="0" xfId="0" applyFont="1" applyBorder="1"/>
    <xf numFmtId="0" fontId="27" fillId="0" borderId="0" xfId="0" applyFont="1" applyBorder="1" applyAlignment="1">
      <alignment wrapText="1"/>
    </xf>
    <xf numFmtId="0" fontId="32" fillId="0" borderId="13" xfId="0" applyFont="1" applyBorder="1"/>
    <xf numFmtId="4" fontId="27" fillId="0" borderId="0" xfId="0" applyNumberFormat="1" applyFont="1" applyBorder="1"/>
    <xf numFmtId="0" fontId="28" fillId="20" borderId="10" xfId="0" applyFont="1" applyFill="1" applyBorder="1"/>
    <xf numFmtId="0" fontId="28" fillId="20" borderId="10" xfId="0" applyNumberFormat="1" applyFont="1" applyFill="1" applyBorder="1"/>
    <xf numFmtId="0" fontId="28" fillId="20" borderId="0" xfId="0" applyNumberFormat="1" applyFont="1" applyFill="1" applyBorder="1"/>
    <xf numFmtId="0" fontId="27" fillId="20" borderId="0" xfId="0" applyFont="1" applyFill="1" applyBorder="1" applyAlignment="1">
      <alignment wrapText="1"/>
    </xf>
    <xf numFmtId="4" fontId="33" fillId="0" borderId="0" xfId="0" applyNumberFormat="1" applyFont="1"/>
    <xf numFmtId="4" fontId="32" fillId="0" borderId="0" xfId="0" applyNumberFormat="1" applyFont="1"/>
    <xf numFmtId="4" fontId="35" fillId="0" borderId="0" xfId="0" applyNumberFormat="1" applyFont="1"/>
    <xf numFmtId="4" fontId="27" fillId="20" borderId="0" xfId="0" applyNumberFormat="1" applyFont="1" applyFill="1" applyBorder="1" applyAlignment="1">
      <alignment wrapText="1"/>
    </xf>
    <xf numFmtId="0" fontId="32" fillId="0" borderId="10" xfId="0" applyFont="1" applyBorder="1"/>
    <xf numFmtId="0" fontId="34" fillId="0" borderId="0" xfId="0" applyFont="1"/>
    <xf numFmtId="0" fontId="27" fillId="0" borderId="10" xfId="0" applyFont="1" applyBorder="1" applyAlignment="1">
      <alignment horizontal="left" wrapText="1"/>
    </xf>
    <xf numFmtId="0" fontId="37" fillId="0" borderId="0" xfId="0" applyFont="1"/>
    <xf numFmtId="0" fontId="28" fillId="0" borderId="10" xfId="0" applyFont="1" applyBorder="1"/>
    <xf numFmtId="0" fontId="28" fillId="0" borderId="0" xfId="0" applyFont="1" applyBorder="1"/>
    <xf numFmtId="0" fontId="27" fillId="16" borderId="0" xfId="0" applyNumberFormat="1" applyFont="1" applyFill="1" applyBorder="1"/>
    <xf numFmtId="0" fontId="27" fillId="0" borderId="10" xfId="0" applyNumberFormat="1" applyFont="1" applyBorder="1"/>
    <xf numFmtId="0" fontId="27" fillId="0" borderId="13" xfId="0" applyFont="1" applyBorder="1"/>
    <xf numFmtId="0" fontId="27" fillId="20" borderId="13" xfId="0" applyFont="1" applyFill="1" applyBorder="1" applyAlignment="1">
      <alignment wrapText="1"/>
    </xf>
    <xf numFmtId="0" fontId="27" fillId="0" borderId="12" xfId="0" applyNumberFormat="1" applyFont="1" applyBorder="1"/>
    <xf numFmtId="0" fontId="38" fillId="16" borderId="12" xfId="0" applyFont="1" applyFill="1" applyBorder="1" applyAlignment="1">
      <alignment horizontal="left" wrapText="1"/>
    </xf>
    <xf numFmtId="0" fontId="39" fillId="0" borderId="0" xfId="0" applyFont="1" applyAlignment="1">
      <alignment wrapText="1"/>
    </xf>
    <xf numFmtId="4" fontId="28" fillId="21" borderId="10" xfId="0" applyNumberFormat="1" applyFont="1" applyFill="1" applyBorder="1"/>
    <xf numFmtId="4" fontId="28" fillId="20" borderId="0" xfId="0" applyNumberFormat="1" applyFont="1" applyFill="1" applyBorder="1" applyAlignment="1">
      <alignment wrapText="1"/>
    </xf>
    <xf numFmtId="0" fontId="28" fillId="0" borderId="0" xfId="0" applyFont="1" applyBorder="1" applyAlignment="1">
      <alignment wrapText="1"/>
    </xf>
    <xf numFmtId="0" fontId="27" fillId="0" borderId="0" xfId="0" applyNumberFormat="1" applyFont="1" applyBorder="1"/>
    <xf numFmtId="0" fontId="28" fillId="0" borderId="10" xfId="0" applyNumberFormat="1" applyFont="1" applyBorder="1"/>
    <xf numFmtId="0" fontId="36" fillId="0" borderId="10" xfId="0" applyNumberFormat="1" applyFont="1" applyBorder="1"/>
    <xf numFmtId="0" fontId="27" fillId="16" borderId="0" xfId="0" applyFont="1" applyFill="1" applyBorder="1" applyAlignment="1">
      <alignment wrapText="1"/>
    </xf>
    <xf numFmtId="4" fontId="28" fillId="0" borderId="0" xfId="0" applyNumberFormat="1" applyFont="1" applyFill="1" applyBorder="1" applyAlignment="1">
      <alignment wrapText="1"/>
    </xf>
    <xf numFmtId="4" fontId="27" fillId="0" borderId="0" xfId="0" applyNumberFormat="1" applyFont="1" applyBorder="1" applyAlignment="1">
      <alignment wrapText="1"/>
    </xf>
    <xf numFmtId="4" fontId="28" fillId="19" borderId="10" xfId="0" applyNumberFormat="1" applyFont="1" applyFill="1" applyBorder="1" applyAlignment="1">
      <alignment wrapText="1"/>
    </xf>
    <xf numFmtId="0" fontId="28" fillId="20" borderId="10" xfId="0" applyNumberFormat="1" applyFont="1" applyFill="1" applyBorder="1" applyAlignment="1">
      <alignment horizontal="right" vertical="center" wrapText="1"/>
    </xf>
    <xf numFmtId="0" fontId="28" fillId="21" borderId="10" xfId="0" applyFont="1" applyFill="1" applyBorder="1"/>
    <xf numFmtId="0" fontId="28" fillId="21" borderId="10" xfId="0" applyFont="1" applyFill="1" applyBorder="1" applyAlignment="1">
      <alignment wrapText="1"/>
    </xf>
    <xf numFmtId="0" fontId="27" fillId="0" borderId="14" xfId="0" applyFont="1" applyBorder="1"/>
    <xf numFmtId="0" fontId="27" fillId="0" borderId="14" xfId="0" applyFont="1" applyBorder="1" applyAlignment="1">
      <alignment wrapText="1"/>
    </xf>
    <xf numFmtId="4" fontId="27" fillId="0" borderId="14" xfId="0" applyNumberFormat="1" applyFont="1" applyBorder="1"/>
    <xf numFmtId="0" fontId="27" fillId="0" borderId="10" xfId="0" applyFont="1" applyFill="1" applyBorder="1"/>
    <xf numFmtId="0" fontId="28" fillId="0" borderId="10" xfId="0" applyNumberFormat="1" applyFont="1" applyFill="1" applyBorder="1"/>
    <xf numFmtId="0" fontId="27" fillId="0" borderId="0" xfId="0" applyFont="1" applyFill="1"/>
    <xf numFmtId="0" fontId="40" fillId="0" borderId="10" xfId="0" applyNumberFormat="1" applyFont="1" applyFill="1" applyBorder="1"/>
    <xf numFmtId="0" fontId="38" fillId="0" borderId="0" xfId="0" applyFont="1" applyFill="1"/>
    <xf numFmtId="0" fontId="28" fillId="0" borderId="0" xfId="0" applyNumberFormat="1" applyFont="1" applyBorder="1"/>
    <xf numFmtId="0" fontId="28" fillId="18" borderId="10" xfId="0" applyNumberFormat="1" applyFont="1" applyFill="1" applyBorder="1"/>
    <xf numFmtId="0" fontId="27" fillId="18" borderId="10" xfId="0" applyFont="1" applyFill="1" applyBorder="1" applyAlignment="1">
      <alignment wrapText="1"/>
    </xf>
    <xf numFmtId="4" fontId="28" fillId="18" borderId="10" xfId="0" applyNumberFormat="1" applyFont="1" applyFill="1" applyBorder="1" applyAlignment="1">
      <alignment horizontal="right" vertical="center" wrapText="1"/>
    </xf>
    <xf numFmtId="0" fontId="28" fillId="0" borderId="0" xfId="0" applyNumberFormat="1" applyFont="1" applyFill="1" applyBorder="1"/>
    <xf numFmtId="0" fontId="27" fillId="0" borderId="0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wrapText="1"/>
    </xf>
    <xf numFmtId="0" fontId="41" fillId="0" borderId="0" xfId="0" applyNumberFormat="1" applyFont="1"/>
    <xf numFmtId="0" fontId="41" fillId="0" borderId="0" xfId="0" applyFont="1"/>
    <xf numFmtId="0" fontId="42" fillId="0" borderId="0" xfId="0" applyNumberFormat="1" applyFont="1"/>
    <xf numFmtId="0" fontId="43" fillId="0" borderId="0" xfId="0" applyFont="1"/>
    <xf numFmtId="0" fontId="43" fillId="0" borderId="0" xfId="0" applyNumberFormat="1" applyFont="1"/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2" fontId="47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8" fillId="21" borderId="10" xfId="0" applyFont="1" applyFill="1" applyBorder="1" applyAlignment="1">
      <alignment horizontal="center"/>
    </xf>
    <xf numFmtId="0" fontId="41" fillId="21" borderId="10" xfId="0" applyFont="1" applyFill="1" applyBorder="1"/>
    <xf numFmtId="2" fontId="48" fillId="21" borderId="10" xfId="0" applyNumberFormat="1" applyFont="1" applyFill="1" applyBorder="1" applyAlignment="1">
      <alignment wrapText="1"/>
    </xf>
    <xf numFmtId="0" fontId="41" fillId="21" borderId="11" xfId="0" applyFont="1" applyFill="1" applyBorder="1"/>
    <xf numFmtId="0" fontId="41" fillId="16" borderId="10" xfId="0" applyFont="1" applyFill="1" applyBorder="1"/>
    <xf numFmtId="0" fontId="41" fillId="16" borderId="10" xfId="0" applyFont="1" applyFill="1" applyBorder="1" applyAlignment="1">
      <alignment horizontal="right"/>
    </xf>
    <xf numFmtId="2" fontId="41" fillId="16" borderId="10" xfId="0" applyNumberFormat="1" applyFont="1" applyFill="1" applyBorder="1" applyAlignment="1">
      <alignment wrapText="1"/>
    </xf>
    <xf numFmtId="4" fontId="41" fillId="0" borderId="10" xfId="0" applyNumberFormat="1" applyFont="1" applyBorder="1"/>
    <xf numFmtId="4" fontId="41" fillId="0" borderId="11" xfId="0" applyNumberFormat="1" applyFont="1" applyBorder="1" applyAlignment="1">
      <alignment horizontal="right" vertical="center" wrapText="1"/>
    </xf>
    <xf numFmtId="0" fontId="41" fillId="0" borderId="10" xfId="0" applyFont="1" applyBorder="1"/>
    <xf numFmtId="2" fontId="41" fillId="0" borderId="10" xfId="0" applyNumberFormat="1" applyFont="1" applyBorder="1" applyAlignment="1">
      <alignment wrapText="1"/>
    </xf>
    <xf numFmtId="0" fontId="45" fillId="0" borderId="0" xfId="0" applyFont="1" applyBorder="1"/>
    <xf numFmtId="4" fontId="41" fillId="0" borderId="11" xfId="0" applyNumberFormat="1" applyFont="1" applyBorder="1"/>
    <xf numFmtId="2" fontId="41" fillId="16" borderId="10" xfId="0" applyNumberFormat="1" applyFont="1" applyFill="1" applyBorder="1" applyAlignment="1">
      <alignment horizontal="left" vertical="center" wrapText="1"/>
    </xf>
    <xf numFmtId="2" fontId="41" fillId="0" borderId="10" xfId="0" applyNumberFormat="1" applyFont="1" applyBorder="1" applyAlignment="1">
      <alignment horizontal="left" wrapText="1"/>
    </xf>
    <xf numFmtId="4" fontId="41" fillId="21" borderId="11" xfId="0" applyNumberFormat="1" applyFont="1" applyFill="1" applyBorder="1"/>
    <xf numFmtId="0" fontId="41" fillId="0" borderId="10" xfId="0" applyFont="1" applyFill="1" applyBorder="1"/>
    <xf numFmtId="2" fontId="41" fillId="0" borderId="10" xfId="0" applyNumberFormat="1" applyFont="1" applyFill="1" applyBorder="1" applyAlignment="1">
      <alignment wrapText="1"/>
    </xf>
    <xf numFmtId="0" fontId="45" fillId="0" borderId="0" xfId="0" applyFont="1" applyFill="1"/>
    <xf numFmtId="0" fontId="48" fillId="16" borderId="10" xfId="0" applyFont="1" applyFill="1" applyBorder="1"/>
    <xf numFmtId="0" fontId="49" fillId="16" borderId="10" xfId="0" applyFont="1" applyFill="1" applyBorder="1" applyAlignment="1">
      <alignment horizontal="right"/>
    </xf>
    <xf numFmtId="0" fontId="50" fillId="16" borderId="10" xfId="0" applyFont="1" applyFill="1" applyBorder="1" applyAlignment="1">
      <alignment horizontal="right" wrapText="1"/>
    </xf>
    <xf numFmtId="0" fontId="51" fillId="16" borderId="10" xfId="0" applyFont="1" applyFill="1" applyBorder="1" applyAlignment="1">
      <alignment horizontal="left"/>
    </xf>
    <xf numFmtId="0" fontId="50" fillId="16" borderId="10" xfId="0" applyFont="1" applyFill="1" applyBorder="1" applyAlignment="1">
      <alignment horizontal="right"/>
    </xf>
    <xf numFmtId="0" fontId="41" fillId="0" borderId="10" xfId="0" applyFont="1" applyFill="1" applyBorder="1" applyAlignment="1">
      <alignment horizontal="right"/>
    </xf>
    <xf numFmtId="0" fontId="48" fillId="18" borderId="15" xfId="0" applyFont="1" applyFill="1" applyBorder="1"/>
    <xf numFmtId="0" fontId="48" fillId="18" borderId="13" xfId="0" applyFont="1" applyFill="1" applyBorder="1"/>
    <xf numFmtId="4" fontId="48" fillId="18" borderId="16" xfId="0" applyNumberFormat="1" applyFont="1" applyFill="1" applyBorder="1"/>
    <xf numFmtId="0" fontId="48" fillId="0" borderId="0" xfId="0" applyFont="1"/>
    <xf numFmtId="0" fontId="44" fillId="0" borderId="0" xfId="0" applyFont="1" applyAlignment="1">
      <alignment horizontal="right"/>
    </xf>
    <xf numFmtId="4" fontId="44" fillId="0" borderId="0" xfId="0" applyNumberFormat="1" applyFont="1"/>
    <xf numFmtId="4" fontId="46" fillId="0" borderId="0" xfId="0" applyNumberFormat="1" applyFont="1"/>
    <xf numFmtId="0" fontId="41" fillId="0" borderId="0" xfId="0" applyFont="1" applyBorder="1"/>
    <xf numFmtId="0" fontId="47" fillId="0" borderId="0" xfId="0" applyFont="1" applyBorder="1"/>
    <xf numFmtId="4" fontId="23" fillId="0" borderId="0" xfId="0" applyNumberFormat="1" applyFont="1" applyFill="1" applyBorder="1" applyAlignment="1">
      <alignment horizontal="left" vertical="center"/>
    </xf>
    <xf numFmtId="0" fontId="20" fillId="20" borderId="10" xfId="0" applyFont="1" applyFill="1" applyBorder="1" applyAlignment="1">
      <alignment wrapText="1"/>
    </xf>
    <xf numFmtId="2" fontId="20" fillId="16" borderId="10" xfId="0" applyNumberFormat="1" applyFont="1" applyFill="1" applyBorder="1" applyAlignment="1">
      <alignment wrapText="1"/>
    </xf>
    <xf numFmtId="4" fontId="20" fillId="16" borderId="10" xfId="0" applyNumberFormat="1" applyFont="1" applyFill="1" applyBorder="1" applyAlignment="1">
      <alignment wrapText="1"/>
    </xf>
    <xf numFmtId="0" fontId="20" fillId="16" borderId="10" xfId="0" applyFont="1" applyFill="1" applyBorder="1" applyAlignment="1">
      <alignment horizontal="left" wrapText="1"/>
    </xf>
    <xf numFmtId="4" fontId="20" fillId="20" borderId="10" xfId="0" applyNumberFormat="1" applyFont="1" applyFill="1" applyBorder="1" applyAlignment="1">
      <alignment wrapText="1"/>
    </xf>
    <xf numFmtId="0" fontId="20" fillId="16" borderId="10" xfId="0" applyFont="1" applyFill="1" applyBorder="1" applyAlignment="1">
      <alignment wrapText="1"/>
    </xf>
    <xf numFmtId="4" fontId="20" fillId="0" borderId="10" xfId="0" applyNumberFormat="1" applyFont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20" borderId="0" xfId="0" applyFont="1" applyFill="1" applyBorder="1" applyAlignment="1">
      <alignment wrapText="1"/>
    </xf>
    <xf numFmtId="0" fontId="44" fillId="0" borderId="0" xfId="0" applyFont="1" applyBorder="1" applyAlignment="1">
      <alignment horizontal="center"/>
    </xf>
    <xf numFmtId="0" fontId="22" fillId="18" borderId="1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2" fillId="18" borderId="10" xfId="0" applyFont="1" applyFill="1" applyBorder="1" applyAlignment="1">
      <alignment horizontal="center" vertical="center"/>
    </xf>
    <xf numFmtId="0" fontId="52" fillId="0" borderId="13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52" fillId="0" borderId="0" xfId="0" applyFont="1" applyBorder="1" applyAlignment="1">
      <alignment horizontal="center"/>
    </xf>
    <xf numFmtId="0" fontId="22" fillId="19" borderId="10" xfId="0" applyNumberFormat="1" applyFont="1" applyFill="1" applyBorder="1"/>
    <xf numFmtId="0" fontId="22" fillId="19" borderId="10" xfId="0" applyFont="1" applyFill="1" applyBorder="1" applyAlignment="1">
      <alignment wrapText="1"/>
    </xf>
    <xf numFmtId="4" fontId="22" fillId="19" borderId="10" xfId="0" applyNumberFormat="1" applyFont="1" applyFill="1" applyBorder="1"/>
    <xf numFmtId="4" fontId="53" fillId="19" borderId="10" xfId="0" applyNumberFormat="1" applyFont="1" applyFill="1" applyBorder="1"/>
    <xf numFmtId="0" fontId="22" fillId="20" borderId="10" xfId="0" applyNumberFormat="1" applyFont="1" applyFill="1" applyBorder="1"/>
    <xf numFmtId="4" fontId="27" fillId="0" borderId="12" xfId="0" applyNumberFormat="1" applyFont="1" applyBorder="1"/>
    <xf numFmtId="0" fontId="20" fillId="0" borderId="12" xfId="0" applyFont="1" applyBorder="1" applyAlignment="1">
      <alignment wrapText="1"/>
    </xf>
    <xf numFmtId="0" fontId="28" fillId="0" borderId="12" xfId="0" applyNumberFormat="1" applyFont="1" applyBorder="1"/>
    <xf numFmtId="2" fontId="20" fillId="0" borderId="10" xfId="0" applyNumberFormat="1" applyFont="1" applyFill="1" applyBorder="1" applyAlignment="1">
      <alignment wrapText="1"/>
    </xf>
    <xf numFmtId="0" fontId="20" fillId="0" borderId="10" xfId="0" applyNumberFormat="1" applyFont="1" applyFill="1" applyBorder="1"/>
    <xf numFmtId="4" fontId="20" fillId="0" borderId="10" xfId="0" applyNumberFormat="1" applyFont="1" applyFill="1" applyBorder="1"/>
    <xf numFmtId="4" fontId="28" fillId="20" borderId="10" xfId="0" applyNumberFormat="1" applyFont="1" applyFill="1" applyBorder="1" applyAlignment="1">
      <alignment wrapText="1"/>
    </xf>
    <xf numFmtId="4" fontId="33" fillId="0" borderId="10" xfId="0" applyNumberFormat="1" applyFont="1" applyBorder="1"/>
    <xf numFmtId="0" fontId="27" fillId="0" borderId="12" xfId="0" applyFont="1" applyBorder="1"/>
    <xf numFmtId="0" fontId="28" fillId="19" borderId="17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Fill="1"/>
    <xf numFmtId="4" fontId="28" fillId="0" borderId="10" xfId="0" applyNumberFormat="1" applyFont="1" applyFill="1" applyBorder="1"/>
    <xf numFmtId="0" fontId="33" fillId="0" borderId="0" xfId="0" applyFont="1" applyFill="1"/>
    <xf numFmtId="0" fontId="22" fillId="20" borderId="10" xfId="0" applyFont="1" applyFill="1" applyBorder="1"/>
    <xf numFmtId="0" fontId="27" fillId="0" borderId="0" xfId="0" applyFont="1" applyAlignment="1">
      <alignment horizontal="right" wrapText="1"/>
    </xf>
    <xf numFmtId="0" fontId="24" fillId="0" borderId="0" xfId="0" applyFont="1" applyFill="1"/>
    <xf numFmtId="4" fontId="22" fillId="19" borderId="10" xfId="0" applyNumberFormat="1" applyFont="1" applyFill="1" applyBorder="1" applyAlignment="1">
      <alignment wrapText="1"/>
    </xf>
    <xf numFmtId="2" fontId="22" fillId="18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/>
    <xf numFmtId="0" fontId="20" fillId="0" borderId="10" xfId="0" applyNumberFormat="1" applyFont="1" applyBorder="1"/>
    <xf numFmtId="2" fontId="20" fillId="0" borderId="10" xfId="0" applyNumberFormat="1" applyFont="1" applyBorder="1" applyAlignment="1">
      <alignment wrapText="1"/>
    </xf>
    <xf numFmtId="0" fontId="22" fillId="21" borderId="10" xfId="0" applyNumberFormat="1" applyFont="1" applyFill="1" applyBorder="1"/>
    <xf numFmtId="0" fontId="22" fillId="21" borderId="10" xfId="0" applyFont="1" applyFill="1" applyBorder="1" applyAlignment="1">
      <alignment wrapText="1"/>
    </xf>
    <xf numFmtId="0" fontId="54" fillId="0" borderId="0" xfId="0" applyFont="1"/>
    <xf numFmtId="4" fontId="56" fillId="19" borderId="10" xfId="0" applyNumberFormat="1" applyFont="1" applyFill="1" applyBorder="1"/>
    <xf numFmtId="4" fontId="54" fillId="0" borderId="10" xfId="0" applyNumberFormat="1" applyFont="1" applyBorder="1"/>
    <xf numFmtId="0" fontId="57" fillId="0" borderId="0" xfId="0" applyFont="1" applyBorder="1" applyAlignment="1">
      <alignment horizontal="center"/>
    </xf>
    <xf numFmtId="0" fontId="56" fillId="18" borderId="10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/>
    </xf>
    <xf numFmtId="4" fontId="56" fillId="18" borderId="10" xfId="0" applyNumberFormat="1" applyFont="1" applyFill="1" applyBorder="1"/>
    <xf numFmtId="4" fontId="20" fillId="0" borderId="10" xfId="57" applyNumberFormat="1" applyFont="1" applyBorder="1" applyAlignment="1">
      <alignment wrapText="1"/>
    </xf>
    <xf numFmtId="0" fontId="28" fillId="20" borderId="0" xfId="0" applyNumberFormat="1" applyFont="1" applyFill="1" applyBorder="1" applyAlignment="1">
      <alignment horizontal="right" vertical="center" wrapText="1"/>
    </xf>
    <xf numFmtId="4" fontId="27" fillId="0" borderId="0" xfId="0" applyNumberFormat="1" applyFont="1" applyFill="1" applyBorder="1"/>
    <xf numFmtId="4" fontId="20" fillId="0" borderId="10" xfId="0" applyNumberFormat="1" applyFont="1" applyFill="1" applyBorder="1" applyAlignment="1">
      <alignment wrapText="1"/>
    </xf>
    <xf numFmtId="0" fontId="24" fillId="0" borderId="10" xfId="0" applyFont="1" applyFill="1" applyBorder="1"/>
    <xf numFmtId="0" fontId="22" fillId="16" borderId="10" xfId="0" applyFont="1" applyFill="1" applyBorder="1"/>
    <xf numFmtId="0" fontId="20" fillId="16" borderId="10" xfId="0" applyFont="1" applyFill="1" applyBorder="1" applyAlignment="1">
      <alignment horizontal="right"/>
    </xf>
    <xf numFmtId="4" fontId="20" fillId="0" borderId="11" xfId="0" applyNumberFormat="1" applyFont="1" applyBorder="1"/>
    <xf numFmtId="0" fontId="59" fillId="0" borderId="0" xfId="0" applyFont="1"/>
    <xf numFmtId="0" fontId="60" fillId="0" borderId="0" xfId="0" applyFont="1" applyBorder="1" applyAlignment="1">
      <alignment horizontal="center"/>
    </xf>
    <xf numFmtId="0" fontId="61" fillId="0" borderId="13" xfId="0" applyFont="1" applyBorder="1" applyAlignment="1">
      <alignment horizontal="center"/>
    </xf>
    <xf numFmtId="0" fontId="62" fillId="18" borderId="10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59" fillId="21" borderId="10" xfId="0" applyFont="1" applyFill="1" applyBorder="1"/>
    <xf numFmtId="4" fontId="59" fillId="0" borderId="10" xfId="0" applyNumberFormat="1" applyFont="1" applyBorder="1" applyAlignment="1">
      <alignment horizontal="right" vertical="center" wrapText="1"/>
    </xf>
    <xf numFmtId="4" fontId="59" fillId="0" borderId="10" xfId="0" applyNumberFormat="1" applyFont="1" applyBorder="1"/>
    <xf numFmtId="0" fontId="63" fillId="0" borderId="10" xfId="0" applyFont="1" applyBorder="1" applyAlignment="1">
      <alignment vertical="center" wrapText="1"/>
    </xf>
    <xf numFmtId="4" fontId="59" fillId="21" borderId="10" xfId="0" applyNumberFormat="1" applyFont="1" applyFill="1" applyBorder="1"/>
    <xf numFmtId="0" fontId="63" fillId="0" borderId="10" xfId="0" applyFont="1" applyBorder="1" applyAlignment="1">
      <alignment vertical="top" wrapText="1"/>
    </xf>
    <xf numFmtId="0" fontId="64" fillId="0" borderId="10" xfId="0" applyFont="1" applyFill="1" applyBorder="1"/>
    <xf numFmtId="4" fontId="62" fillId="18" borderId="10" xfId="0" applyNumberFormat="1" applyFont="1" applyFill="1" applyBorder="1"/>
    <xf numFmtId="0" fontId="60" fillId="0" borderId="0" xfId="0" applyFont="1" applyAlignment="1">
      <alignment horizontal="right"/>
    </xf>
    <xf numFmtId="4" fontId="60" fillId="0" borderId="0" xfId="0" applyNumberFormat="1" applyFont="1"/>
    <xf numFmtId="4" fontId="65" fillId="0" borderId="0" xfId="0" applyNumberFormat="1" applyFont="1"/>
    <xf numFmtId="0" fontId="64" fillId="0" borderId="0" xfId="0" applyFont="1" applyBorder="1"/>
    <xf numFmtId="0" fontId="64" fillId="0" borderId="0" xfId="0" applyFont="1"/>
    <xf numFmtId="0" fontId="66" fillId="0" borderId="0" xfId="0" applyFont="1" applyBorder="1"/>
    <xf numFmtId="0" fontId="67" fillId="0" borderId="0" xfId="0" applyFont="1"/>
    <xf numFmtId="0" fontId="20" fillId="0" borderId="10" xfId="0" applyFont="1" applyFill="1" applyBorder="1" applyAlignment="1">
      <alignment horizontal="right"/>
    </xf>
    <xf numFmtId="4" fontId="20" fillId="0" borderId="11" xfId="57" applyNumberFormat="1" applyFont="1" applyBorder="1" applyAlignment="1">
      <alignment wrapText="1"/>
    </xf>
    <xf numFmtId="4" fontId="59" fillId="0" borderId="10" xfId="0" applyNumberFormat="1" applyFont="1" applyBorder="1" applyAlignment="1">
      <alignment horizontal="right" wrapText="1"/>
    </xf>
    <xf numFmtId="0" fontId="20" fillId="20" borderId="10" xfId="0" applyFont="1" applyFill="1" applyBorder="1"/>
    <xf numFmtId="0" fontId="33" fillId="0" borderId="0" xfId="0" applyFont="1" applyBorder="1"/>
    <xf numFmtId="0" fontId="20" fillId="20" borderId="12" xfId="0" applyFont="1" applyFill="1" applyBorder="1" applyAlignment="1">
      <alignment wrapText="1"/>
    </xf>
    <xf numFmtId="0" fontId="28" fillId="20" borderId="12" xfId="0" applyNumberFormat="1" applyFont="1" applyFill="1" applyBorder="1"/>
    <xf numFmtId="0" fontId="20" fillId="0" borderId="0" xfId="0" applyFont="1" applyBorder="1"/>
    <xf numFmtId="4" fontId="20" fillId="0" borderId="0" xfId="0" applyNumberFormat="1" applyFont="1" applyBorder="1"/>
    <xf numFmtId="4" fontId="59" fillId="0" borderId="10" xfId="0" applyNumberFormat="1" applyFont="1" applyBorder="1" applyAlignment="1">
      <alignment wrapText="1"/>
    </xf>
    <xf numFmtId="2" fontId="59" fillId="16" borderId="10" xfId="0" applyNumberFormat="1" applyFont="1" applyFill="1" applyBorder="1" applyAlignment="1">
      <alignment wrapText="1"/>
    </xf>
    <xf numFmtId="0" fontId="51" fillId="16" borderId="10" xfId="0" applyFont="1" applyFill="1" applyBorder="1" applyAlignment="1">
      <alignment horizontal="right"/>
    </xf>
    <xf numFmtId="4" fontId="68" fillId="18" borderId="10" xfId="0" applyNumberFormat="1" applyFont="1" applyFill="1" applyBorder="1"/>
    <xf numFmtId="0" fontId="32" fillId="0" borderId="0" xfId="0" applyFont="1" applyFill="1" applyBorder="1"/>
    <xf numFmtId="0" fontId="20" fillId="0" borderId="10" xfId="0" applyFont="1" applyFill="1" applyBorder="1" applyAlignment="1">
      <alignment horizontal="left" wrapText="1"/>
    </xf>
    <xf numFmtId="4" fontId="32" fillId="0" borderId="0" xfId="0" applyNumberFormat="1" applyFont="1" applyFill="1"/>
    <xf numFmtId="0" fontId="69" fillId="0" borderId="0" xfId="0" applyFont="1"/>
    <xf numFmtId="0" fontId="70" fillId="0" borderId="13" xfId="0" applyFont="1" applyBorder="1" applyAlignment="1">
      <alignment horizontal="center"/>
    </xf>
    <xf numFmtId="0" fontId="72" fillId="0" borderId="0" xfId="0" applyFont="1" applyFill="1"/>
    <xf numFmtId="4" fontId="71" fillId="19" borderId="10" xfId="0" applyNumberFormat="1" applyFont="1" applyFill="1" applyBorder="1"/>
    <xf numFmtId="4" fontId="69" fillId="0" borderId="10" xfId="0" applyNumberFormat="1" applyFont="1" applyFill="1" applyBorder="1"/>
    <xf numFmtId="0" fontId="72" fillId="0" borderId="0" xfId="0" applyFont="1"/>
    <xf numFmtId="4" fontId="69" fillId="0" borderId="10" xfId="0" applyNumberFormat="1" applyFont="1" applyBorder="1"/>
    <xf numFmtId="0" fontId="72" fillId="0" borderId="0" xfId="0" applyFont="1" applyBorder="1"/>
    <xf numFmtId="4" fontId="71" fillId="19" borderId="11" xfId="0" applyNumberFormat="1" applyFont="1" applyFill="1" applyBorder="1"/>
    <xf numFmtId="4" fontId="69" fillId="0" borderId="11" xfId="0" applyNumberFormat="1" applyFont="1" applyBorder="1"/>
    <xf numFmtId="4" fontId="69" fillId="0" borderId="12" xfId="0" applyNumberFormat="1" applyFont="1" applyBorder="1"/>
    <xf numFmtId="4" fontId="69" fillId="0" borderId="0" xfId="0" applyNumberFormat="1" applyFont="1" applyBorder="1"/>
    <xf numFmtId="4" fontId="73" fillId="0" borderId="0" xfId="0" applyNumberFormat="1" applyFont="1"/>
    <xf numFmtId="0" fontId="72" fillId="0" borderId="13" xfId="0" applyFont="1" applyBorder="1"/>
    <xf numFmtId="0" fontId="72" fillId="0" borderId="12" xfId="0" applyFont="1" applyBorder="1"/>
    <xf numFmtId="4" fontId="71" fillId="21" borderId="10" xfId="0" applyNumberFormat="1" applyFont="1" applyFill="1" applyBorder="1"/>
    <xf numFmtId="4" fontId="73" fillId="0" borderId="10" xfId="0" applyNumberFormat="1" applyFont="1" applyBorder="1"/>
    <xf numFmtId="4" fontId="71" fillId="19" borderId="10" xfId="0" applyNumberFormat="1" applyFont="1" applyFill="1" applyBorder="1" applyAlignment="1">
      <alignment wrapText="1"/>
    </xf>
    <xf numFmtId="4" fontId="69" fillId="0" borderId="10" xfId="0" applyNumberFormat="1" applyFont="1" applyFill="1" applyBorder="1" applyAlignment="1">
      <alignment wrapText="1"/>
    </xf>
    <xf numFmtId="4" fontId="69" fillId="0" borderId="0" xfId="0" applyNumberFormat="1" applyFont="1" applyFill="1" applyBorder="1"/>
    <xf numFmtId="4" fontId="69" fillId="0" borderId="14" xfId="0" applyNumberFormat="1" applyFont="1" applyBorder="1"/>
    <xf numFmtId="4" fontId="69" fillId="0" borderId="17" xfId="0" applyNumberFormat="1" applyFont="1" applyBorder="1"/>
    <xf numFmtId="4" fontId="71" fillId="18" borderId="10" xfId="0" applyNumberFormat="1" applyFont="1" applyFill="1" applyBorder="1" applyAlignment="1">
      <alignment horizontal="right" vertical="center" wrapText="1"/>
    </xf>
    <xf numFmtId="4" fontId="74" fillId="0" borderId="0" xfId="0" applyNumberFormat="1" applyFont="1" applyFill="1" applyBorder="1" applyAlignment="1">
      <alignment horizontal="right" vertical="center" wrapText="1"/>
    </xf>
    <xf numFmtId="4" fontId="74" fillId="0" borderId="0" xfId="0" applyNumberFormat="1" applyFont="1" applyFill="1" applyBorder="1" applyAlignment="1">
      <alignment horizontal="left" vertical="center"/>
    </xf>
    <xf numFmtId="0" fontId="48" fillId="0" borderId="10" xfId="0" applyFont="1" applyFill="1" applyBorder="1"/>
    <xf numFmtId="0" fontId="59" fillId="0" borderId="10" xfId="0" applyFont="1" applyFill="1" applyBorder="1" applyAlignment="1">
      <alignment horizontal="right"/>
    </xf>
    <xf numFmtId="2" fontId="41" fillId="0" borderId="10" xfId="0" applyNumberFormat="1" applyFont="1" applyFill="1" applyBorder="1" applyAlignment="1">
      <alignment horizontal="left" vertical="center" wrapText="1"/>
    </xf>
    <xf numFmtId="4" fontId="41" fillId="0" borderId="11" xfId="0" applyNumberFormat="1" applyFont="1" applyFill="1" applyBorder="1"/>
    <xf numFmtId="4" fontId="59" fillId="0" borderId="10" xfId="0" applyNumberFormat="1" applyFont="1" applyFill="1" applyBorder="1"/>
    <xf numFmtId="4" fontId="41" fillId="0" borderId="10" xfId="0" applyNumberFormat="1" applyFont="1" applyFill="1" applyBorder="1"/>
    <xf numFmtId="4" fontId="24" fillId="0" borderId="0" xfId="0" applyNumberFormat="1" applyFont="1" applyFill="1"/>
    <xf numFmtId="4" fontId="33" fillId="0" borderId="0" xfId="0" applyNumberFormat="1" applyFont="1" applyFill="1"/>
    <xf numFmtId="0" fontId="71" fillId="18" borderId="18" xfId="0" applyFont="1" applyFill="1" applyBorder="1" applyAlignment="1">
      <alignment horizontal="center" vertical="center" wrapText="1"/>
    </xf>
    <xf numFmtId="0" fontId="71" fillId="18" borderId="16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vertical="center" wrapText="1"/>
    </xf>
    <xf numFmtId="0" fontId="28" fillId="18" borderId="19" xfId="0" applyFont="1" applyFill="1" applyBorder="1" applyAlignment="1">
      <alignment horizontal="center" vertical="center"/>
    </xf>
    <xf numFmtId="0" fontId="28" fillId="18" borderId="14" xfId="0" applyFont="1" applyFill="1" applyBorder="1" applyAlignment="1">
      <alignment horizontal="center" vertical="center"/>
    </xf>
    <xf numFmtId="0" fontId="28" fillId="18" borderId="19" xfId="0" applyFont="1" applyFill="1" applyBorder="1" applyAlignment="1">
      <alignment horizontal="center" vertical="center" wrapText="1"/>
    </xf>
    <xf numFmtId="0" fontId="28" fillId="18" borderId="14" xfId="0" applyFont="1" applyFill="1" applyBorder="1" applyAlignment="1">
      <alignment horizontal="center" vertical="center" wrapText="1"/>
    </xf>
  </cellXfs>
  <cellStyles count="8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– Zvýraznění 1" xfId="13" builtinId="31" customBuiltin="1"/>
    <cellStyle name="40 % – Zvýraznění 2" xfId="14" builtinId="35" customBuiltin="1"/>
    <cellStyle name="40 % – Zvýraznění 3" xfId="15" builtinId="39" customBuiltin="1"/>
    <cellStyle name="40 % – Zvýraznění 4" xfId="16" builtinId="43" customBuiltin="1"/>
    <cellStyle name="40 % – Zvýraznění 5" xfId="17" builtinId="47" customBuiltin="1"/>
    <cellStyle name="40 % – Zvýraznění 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– Zvýraznění 1" xfId="25" builtinId="32" customBuiltin="1"/>
    <cellStyle name="60 % – Zvýraznění 2" xfId="26" builtinId="36" customBuiltin="1"/>
    <cellStyle name="60 % – Zvýraznění 3" xfId="27" builtinId="40" customBuiltin="1"/>
    <cellStyle name="60 % – Zvýraznění 4" xfId="28" builtinId="44" customBuiltin="1"/>
    <cellStyle name="60 % – Zvýraznění 5" xfId="29" builtinId="48" customBuiltin="1"/>
    <cellStyle name="60 % – Zvýraznění 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elkem" xfId="45" builtinId="25" customBuiltin="1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Check Cell" xfId="52" xr:uid="{00000000-0005-0000-0000-000033000000}"/>
    <cellStyle name="Input" xfId="54" xr:uid="{00000000-0005-0000-0000-000035000000}"/>
    <cellStyle name="Kontrolní buňka" xfId="55" builtinId="23" customBuiltin="1"/>
    <cellStyle name="Linked Cell" xfId="56" xr:uid="{00000000-0005-0000-0000-000037000000}"/>
    <cellStyle name="Měna" xfId="57" builtinId="4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ázev" xfId="62" builtinId="15" customBuiltin="1"/>
    <cellStyle name="Neutral" xfId="63" xr:uid="{00000000-0005-0000-0000-00003E000000}"/>
    <cellStyle name="Neutrální" xfId="64" builtinId="28" customBuiltin="1"/>
    <cellStyle name="Normální" xfId="0" builtinId="0"/>
    <cellStyle name="Note" xfId="65" xr:uid="{00000000-0005-0000-0000-000041000000}"/>
    <cellStyle name="Output" xfId="66" xr:uid="{00000000-0005-0000-0000-000042000000}"/>
    <cellStyle name="Poznámka" xfId="67" builtinId="10" customBuiltin="1"/>
    <cellStyle name="Propojená buňka" xfId="68" builtinId="24" customBuiltin="1"/>
    <cellStyle name="Správně" xfId="69" builtinId="26" customBuiltin="1"/>
    <cellStyle name="Špatně" xfId="53" builtinId="27" customBuiltin="1"/>
    <cellStyle name="Text upozornění" xfId="70" builtinId="11" customBuiltin="1"/>
    <cellStyle name="Title" xfId="71" xr:uid="{00000000-0005-0000-0000-000047000000}"/>
    <cellStyle name="Total" xfId="72" xr:uid="{00000000-0005-0000-0000-000048000000}"/>
    <cellStyle name="Vstup" xfId="73" builtinId="20" customBuiltin="1"/>
    <cellStyle name="Výpočet" xfId="74" builtinId="22" customBuiltin="1"/>
    <cellStyle name="Výstup" xfId="75" builtinId="21" customBuiltin="1"/>
    <cellStyle name="Vysvětlující text" xfId="76" builtinId="53" customBuiltin="1"/>
    <cellStyle name="Warning Text" xfId="77" xr:uid="{00000000-0005-0000-0000-00004D000000}"/>
    <cellStyle name="Zvýraznění 1" xfId="78" builtinId="29" customBuiltin="1"/>
    <cellStyle name="Zvýraznění 2" xfId="79" builtinId="33" customBuiltin="1"/>
    <cellStyle name="Zvýraznění 3" xfId="80" builtinId="37" customBuiltin="1"/>
    <cellStyle name="Zvýraznění 4" xfId="81" builtinId="41" customBuiltin="1"/>
    <cellStyle name="Zvýraznění 5" xfId="82" builtinId="45" customBuiltin="1"/>
    <cellStyle name="Zvýraznění 6" xfId="83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zoomScaleNormal="100" zoomScaleSheetLayoutView="90" workbookViewId="0">
      <pane ySplit="4" topLeftCell="A17" activePane="bottomLeft" state="frozen"/>
      <selection pane="bottomLeft" activeCell="A5" sqref="A5"/>
    </sheetView>
  </sheetViews>
  <sheetFormatPr defaultRowHeight="12.75" x14ac:dyDescent="0.2"/>
  <cols>
    <col min="1" max="1" width="5.28515625" style="102" customWidth="1"/>
    <col min="2" max="2" width="7.7109375" style="102" customWidth="1"/>
    <col min="3" max="3" width="51.28515625" style="102" customWidth="1"/>
    <col min="4" max="6" width="13.7109375" style="102" customWidth="1"/>
    <col min="7" max="7" width="13.7109375" style="206" customWidth="1"/>
    <col min="8" max="8" width="13.7109375" style="102" customWidth="1"/>
    <col min="9" max="16384" width="9.140625" style="102"/>
  </cols>
  <sheetData>
    <row r="1" spans="1:8" ht="16.5" customHeight="1" x14ac:dyDescent="0.3">
      <c r="A1" s="103" t="s">
        <v>109</v>
      </c>
      <c r="C1" s="101"/>
    </row>
    <row r="2" spans="1:8" x14ac:dyDescent="0.2">
      <c r="A2" s="104"/>
      <c r="B2" s="104"/>
      <c r="C2" s="105"/>
      <c r="D2" s="155"/>
      <c r="E2" s="155"/>
      <c r="F2" s="155"/>
      <c r="G2" s="207"/>
      <c r="H2" s="155"/>
    </row>
    <row r="3" spans="1:8" s="106" customFormat="1" ht="12" x14ac:dyDescent="0.2">
      <c r="D3" s="159" t="s">
        <v>1</v>
      </c>
      <c r="E3" s="159" t="s">
        <v>1</v>
      </c>
      <c r="F3" s="159" t="s">
        <v>1</v>
      </c>
      <c r="G3" s="208" t="s">
        <v>1</v>
      </c>
      <c r="H3" s="159" t="s">
        <v>1</v>
      </c>
    </row>
    <row r="4" spans="1:8" s="160" customFormat="1" ht="57.75" customHeight="1" x14ac:dyDescent="0.2">
      <c r="A4" s="158" t="s">
        <v>75</v>
      </c>
      <c r="B4" s="158" t="s">
        <v>37</v>
      </c>
      <c r="C4" s="185" t="s">
        <v>38</v>
      </c>
      <c r="D4" s="156" t="s">
        <v>238</v>
      </c>
      <c r="E4" s="156" t="s">
        <v>300</v>
      </c>
      <c r="F4" s="156" t="s">
        <v>301</v>
      </c>
      <c r="G4" s="209" t="s">
        <v>348</v>
      </c>
      <c r="H4" s="156" t="s">
        <v>305</v>
      </c>
    </row>
    <row r="5" spans="1:8" s="107" customFormat="1" x14ac:dyDescent="0.2">
      <c r="A5" s="108"/>
      <c r="B5" s="108"/>
      <c r="C5" s="109"/>
      <c r="D5" s="110"/>
      <c r="E5" s="110"/>
      <c r="F5" s="110"/>
      <c r="G5" s="210"/>
      <c r="H5" s="110"/>
    </row>
    <row r="6" spans="1:8" s="106" customFormat="1" x14ac:dyDescent="0.2">
      <c r="A6" s="111" t="s">
        <v>39</v>
      </c>
      <c r="B6" s="112"/>
      <c r="C6" s="113" t="s">
        <v>40</v>
      </c>
      <c r="D6" s="114"/>
      <c r="E6" s="114"/>
      <c r="F6" s="114"/>
      <c r="G6" s="211"/>
      <c r="H6" s="114"/>
    </row>
    <row r="7" spans="1:8" s="106" customFormat="1" x14ac:dyDescent="0.2">
      <c r="A7" s="115"/>
      <c r="B7" s="116">
        <v>1111</v>
      </c>
      <c r="C7" s="147" t="s">
        <v>296</v>
      </c>
      <c r="D7" s="119">
        <v>26268</v>
      </c>
      <c r="E7" s="119">
        <v>26268</v>
      </c>
      <c r="F7" s="119">
        <v>26268</v>
      </c>
      <c r="G7" s="212"/>
      <c r="H7" s="119">
        <v>26268</v>
      </c>
    </row>
    <row r="8" spans="1:8" s="106" customFormat="1" x14ac:dyDescent="0.2">
      <c r="A8" s="115"/>
      <c r="B8" s="116">
        <v>1112</v>
      </c>
      <c r="C8" s="147" t="s">
        <v>297</v>
      </c>
      <c r="D8" s="119">
        <v>700</v>
      </c>
      <c r="E8" s="119">
        <v>700</v>
      </c>
      <c r="F8" s="119">
        <v>700</v>
      </c>
      <c r="G8" s="212"/>
      <c r="H8" s="119">
        <v>700</v>
      </c>
    </row>
    <row r="9" spans="1:8" s="106" customFormat="1" x14ac:dyDescent="0.2">
      <c r="A9" s="120"/>
      <c r="B9" s="120">
        <v>1113</v>
      </c>
      <c r="C9" s="188" t="s">
        <v>298</v>
      </c>
      <c r="D9" s="119">
        <v>2170</v>
      </c>
      <c r="E9" s="119">
        <v>2170</v>
      </c>
      <c r="F9" s="119">
        <v>2170</v>
      </c>
      <c r="G9" s="212"/>
      <c r="H9" s="119">
        <v>2170</v>
      </c>
    </row>
    <row r="10" spans="1:8" s="106" customFormat="1" x14ac:dyDescent="0.2">
      <c r="A10" s="115"/>
      <c r="B10" s="116">
        <v>1121</v>
      </c>
      <c r="C10" s="117" t="s">
        <v>67</v>
      </c>
      <c r="D10" s="119">
        <v>23377</v>
      </c>
      <c r="E10" s="119">
        <v>23377</v>
      </c>
      <c r="F10" s="119">
        <v>23377</v>
      </c>
      <c r="G10" s="212"/>
      <c r="H10" s="119">
        <v>23377</v>
      </c>
    </row>
    <row r="11" spans="1:8" s="106" customFormat="1" x14ac:dyDescent="0.2">
      <c r="A11" s="120"/>
      <c r="B11" s="120">
        <v>1211</v>
      </c>
      <c r="C11" s="121" t="s">
        <v>69</v>
      </c>
      <c r="D11" s="119">
        <v>54747</v>
      </c>
      <c r="E11" s="119">
        <v>54747</v>
      </c>
      <c r="F11" s="119">
        <v>54747</v>
      </c>
      <c r="G11" s="212"/>
      <c r="H11" s="119">
        <v>54747</v>
      </c>
    </row>
    <row r="12" spans="1:8" s="106" customFormat="1" x14ac:dyDescent="0.2">
      <c r="A12" s="120"/>
      <c r="B12" s="120">
        <v>1511</v>
      </c>
      <c r="C12" s="121" t="s">
        <v>68</v>
      </c>
      <c r="D12" s="119">
        <v>3625</v>
      </c>
      <c r="E12" s="119">
        <v>3625</v>
      </c>
      <c r="F12" s="119">
        <v>3625</v>
      </c>
      <c r="G12" s="212"/>
      <c r="H12" s="119">
        <v>3625</v>
      </c>
    </row>
    <row r="13" spans="1:8" s="106" customFormat="1" x14ac:dyDescent="0.2">
      <c r="A13" s="120"/>
      <c r="B13" s="120">
        <v>1334</v>
      </c>
      <c r="C13" s="121" t="s">
        <v>91</v>
      </c>
      <c r="D13" s="123">
        <v>155</v>
      </c>
      <c r="E13" s="123">
        <v>155</v>
      </c>
      <c r="F13" s="123">
        <v>155</v>
      </c>
      <c r="G13" s="213"/>
      <c r="H13" s="123">
        <v>155</v>
      </c>
    </row>
    <row r="14" spans="1:8" s="106" customFormat="1" x14ac:dyDescent="0.2">
      <c r="A14" s="115"/>
      <c r="B14" s="116">
        <v>1340</v>
      </c>
      <c r="C14" s="124" t="s">
        <v>30</v>
      </c>
      <c r="D14" s="123">
        <v>3736</v>
      </c>
      <c r="E14" s="123">
        <v>3736</v>
      </c>
      <c r="F14" s="123">
        <v>3736</v>
      </c>
      <c r="G14" s="213"/>
      <c r="H14" s="123">
        <v>3736</v>
      </c>
    </row>
    <row r="15" spans="1:8" s="106" customFormat="1" x14ac:dyDescent="0.2">
      <c r="A15" s="115"/>
      <c r="B15" s="116">
        <v>1341</v>
      </c>
      <c r="C15" s="117" t="s">
        <v>29</v>
      </c>
      <c r="D15" s="123">
        <v>250</v>
      </c>
      <c r="E15" s="123">
        <v>250</v>
      </c>
      <c r="F15" s="123">
        <v>250</v>
      </c>
      <c r="G15" s="213"/>
      <c r="H15" s="123">
        <v>250</v>
      </c>
    </row>
    <row r="16" spans="1:8" s="106" customFormat="1" ht="15.75" customHeight="1" x14ac:dyDescent="0.2">
      <c r="A16" s="115"/>
      <c r="B16" s="116">
        <v>1343</v>
      </c>
      <c r="C16" s="147" t="s">
        <v>353</v>
      </c>
      <c r="D16" s="123">
        <v>200</v>
      </c>
      <c r="E16" s="123">
        <v>200</v>
      </c>
      <c r="F16" s="198">
        <v>200</v>
      </c>
      <c r="G16" s="214"/>
      <c r="H16" s="198">
        <v>200</v>
      </c>
    </row>
    <row r="17" spans="1:8" s="106" customFormat="1" ht="25.5" x14ac:dyDescent="0.2">
      <c r="A17" s="115"/>
      <c r="B17" s="116">
        <v>1356</v>
      </c>
      <c r="C17" s="124" t="s">
        <v>111</v>
      </c>
      <c r="D17" s="123">
        <v>2300</v>
      </c>
      <c r="E17" s="123">
        <v>2300</v>
      </c>
      <c r="F17" s="123">
        <v>2300</v>
      </c>
      <c r="G17" s="213"/>
      <c r="H17" s="123">
        <v>2300</v>
      </c>
    </row>
    <row r="18" spans="1:8" s="106" customFormat="1" x14ac:dyDescent="0.2">
      <c r="A18" s="120"/>
      <c r="B18" s="120">
        <v>1361</v>
      </c>
      <c r="C18" s="125" t="s">
        <v>28</v>
      </c>
      <c r="D18" s="123">
        <v>1212</v>
      </c>
      <c r="E18" s="123">
        <v>1212</v>
      </c>
      <c r="F18" s="123">
        <v>1212</v>
      </c>
      <c r="G18" s="213"/>
      <c r="H18" s="123">
        <v>1212</v>
      </c>
    </row>
    <row r="19" spans="1:8" s="106" customFormat="1" x14ac:dyDescent="0.2">
      <c r="A19" s="115"/>
      <c r="B19" s="116">
        <v>1382</v>
      </c>
      <c r="C19" s="117" t="s">
        <v>27</v>
      </c>
      <c r="D19" s="123">
        <v>0</v>
      </c>
      <c r="E19" s="123">
        <v>0</v>
      </c>
      <c r="F19" s="123">
        <v>0</v>
      </c>
      <c r="G19" s="213"/>
      <c r="H19" s="123">
        <v>0</v>
      </c>
    </row>
    <row r="20" spans="1:8" s="106" customFormat="1" x14ac:dyDescent="0.2">
      <c r="A20" s="115"/>
      <c r="B20" s="116">
        <v>1383</v>
      </c>
      <c r="C20" s="117" t="s">
        <v>2</v>
      </c>
      <c r="D20" s="123">
        <v>0</v>
      </c>
      <c r="E20" s="123">
        <v>0</v>
      </c>
      <c r="F20" s="123">
        <v>0</v>
      </c>
      <c r="G20" s="213"/>
      <c r="H20" s="123">
        <v>0</v>
      </c>
    </row>
    <row r="21" spans="1:8" s="106" customFormat="1" x14ac:dyDescent="0.2">
      <c r="A21" s="115"/>
      <c r="B21" s="116">
        <v>1381</v>
      </c>
      <c r="C21" s="117" t="s">
        <v>112</v>
      </c>
      <c r="D21" s="123">
        <v>4500</v>
      </c>
      <c r="E21" s="123">
        <v>4500</v>
      </c>
      <c r="F21" s="123">
        <v>4500</v>
      </c>
      <c r="G21" s="213"/>
      <c r="H21" s="123">
        <v>4500</v>
      </c>
    </row>
    <row r="22" spans="1:8" s="106" customFormat="1" x14ac:dyDescent="0.2">
      <c r="A22" s="120"/>
      <c r="B22" s="120">
        <v>2451</v>
      </c>
      <c r="C22" s="236" t="s">
        <v>122</v>
      </c>
      <c r="D22" s="118">
        <v>1800</v>
      </c>
      <c r="E22" s="118">
        <v>1800</v>
      </c>
      <c r="F22" s="118">
        <v>1800</v>
      </c>
      <c r="G22" s="213">
        <v>-1800</v>
      </c>
      <c r="H22" s="118">
        <f>F22+G22</f>
        <v>0</v>
      </c>
    </row>
    <row r="23" spans="1:8" s="106" customFormat="1" x14ac:dyDescent="0.2">
      <c r="A23" s="111" t="s">
        <v>70</v>
      </c>
      <c r="B23" s="112"/>
      <c r="C23" s="113" t="s">
        <v>13</v>
      </c>
      <c r="D23" s="126"/>
      <c r="E23" s="126"/>
      <c r="F23" s="126"/>
      <c r="G23" s="215"/>
      <c r="H23" s="215"/>
    </row>
    <row r="24" spans="1:8" s="106" customFormat="1" x14ac:dyDescent="0.2">
      <c r="A24" s="130"/>
      <c r="B24" s="116">
        <v>4111</v>
      </c>
      <c r="C24" s="147" t="s">
        <v>242</v>
      </c>
      <c r="D24" s="123"/>
      <c r="E24" s="123">
        <v>324</v>
      </c>
      <c r="F24" s="123">
        <v>324</v>
      </c>
      <c r="G24" s="213"/>
      <c r="H24" s="118">
        <f t="shared" ref="H24:H79" si="0">F24+G24</f>
        <v>324</v>
      </c>
    </row>
    <row r="25" spans="1:8" s="106" customFormat="1" ht="25.5" x14ac:dyDescent="0.2">
      <c r="A25" s="130"/>
      <c r="B25" s="116">
        <v>4112</v>
      </c>
      <c r="C25" s="117" t="s">
        <v>41</v>
      </c>
      <c r="D25" s="123">
        <v>6863</v>
      </c>
      <c r="E25" s="123">
        <v>6863</v>
      </c>
      <c r="F25" s="123">
        <v>6863</v>
      </c>
      <c r="G25" s="213"/>
      <c r="H25" s="118">
        <f t="shared" si="0"/>
        <v>6863</v>
      </c>
    </row>
    <row r="26" spans="1:8" s="106" customFormat="1" x14ac:dyDescent="0.2">
      <c r="A26" s="130"/>
      <c r="B26" s="116">
        <v>4116</v>
      </c>
      <c r="C26" s="117" t="s">
        <v>275</v>
      </c>
      <c r="D26" s="123"/>
      <c r="E26" s="123">
        <v>1575</v>
      </c>
      <c r="F26" s="123">
        <v>1575</v>
      </c>
      <c r="G26" s="213"/>
      <c r="H26" s="118">
        <f t="shared" si="0"/>
        <v>1575</v>
      </c>
    </row>
    <row r="27" spans="1:8" s="106" customFormat="1" x14ac:dyDescent="0.2">
      <c r="A27" s="130"/>
      <c r="B27" s="116">
        <v>4116</v>
      </c>
      <c r="C27" s="117" t="s">
        <v>276</v>
      </c>
      <c r="D27" s="123"/>
      <c r="E27" s="123">
        <v>181</v>
      </c>
      <c r="F27" s="123">
        <v>181</v>
      </c>
      <c r="G27" s="213"/>
      <c r="H27" s="118">
        <f t="shared" si="0"/>
        <v>181</v>
      </c>
    </row>
    <row r="28" spans="1:8" s="106" customFormat="1" x14ac:dyDescent="0.2">
      <c r="A28" s="130"/>
      <c r="B28" s="116">
        <v>4116</v>
      </c>
      <c r="C28" s="124" t="s">
        <v>58</v>
      </c>
      <c r="D28" s="123">
        <v>150</v>
      </c>
      <c r="E28" s="123">
        <v>150</v>
      </c>
      <c r="F28" s="123">
        <v>150</v>
      </c>
      <c r="G28" s="213"/>
      <c r="H28" s="118">
        <f t="shared" si="0"/>
        <v>150</v>
      </c>
    </row>
    <row r="29" spans="1:8" s="129" customFormat="1" ht="25.5" x14ac:dyDescent="0.2">
      <c r="A29" s="267"/>
      <c r="B29" s="268">
        <v>4116</v>
      </c>
      <c r="C29" s="269" t="s">
        <v>124</v>
      </c>
      <c r="D29" s="270">
        <v>4800</v>
      </c>
      <c r="E29" s="270">
        <v>4800</v>
      </c>
      <c r="F29" s="270">
        <v>4800</v>
      </c>
      <c r="G29" s="271">
        <v>-3200</v>
      </c>
      <c r="H29" s="272">
        <f t="shared" si="0"/>
        <v>1600</v>
      </c>
    </row>
    <row r="30" spans="1:8" s="5" customFormat="1" x14ac:dyDescent="0.2">
      <c r="A30" s="203"/>
      <c r="B30" s="204">
        <v>4116</v>
      </c>
      <c r="C30" s="147" t="s">
        <v>354</v>
      </c>
      <c r="D30" s="205"/>
      <c r="E30" s="205"/>
      <c r="F30" s="205"/>
      <c r="G30" s="213">
        <v>10</v>
      </c>
      <c r="H30" s="118">
        <f t="shared" si="0"/>
        <v>10</v>
      </c>
    </row>
    <row r="31" spans="1:8" s="5" customFormat="1" ht="38.25" x14ac:dyDescent="0.2">
      <c r="A31" s="203"/>
      <c r="B31" s="204">
        <v>4116</v>
      </c>
      <c r="C31" s="147" t="s">
        <v>351</v>
      </c>
      <c r="D31" s="205"/>
      <c r="E31" s="205"/>
      <c r="F31" s="205"/>
      <c r="G31" s="213">
        <v>64</v>
      </c>
      <c r="H31" s="118">
        <f>F31+G31</f>
        <v>64</v>
      </c>
    </row>
    <row r="32" spans="1:8" s="5" customFormat="1" x14ac:dyDescent="0.2">
      <c r="A32" s="203"/>
      <c r="B32" s="204">
        <v>4116</v>
      </c>
      <c r="C32" s="147" t="s">
        <v>358</v>
      </c>
      <c r="D32" s="205"/>
      <c r="E32" s="205"/>
      <c r="F32" s="205"/>
      <c r="G32" s="213">
        <v>40</v>
      </c>
      <c r="H32" s="118">
        <f t="shared" si="0"/>
        <v>40</v>
      </c>
    </row>
    <row r="33" spans="1:8" s="106" customFormat="1" x14ac:dyDescent="0.2">
      <c r="A33" s="130"/>
      <c r="B33" s="131"/>
      <c r="C33" s="117" t="s">
        <v>130</v>
      </c>
      <c r="D33" s="123">
        <v>4050</v>
      </c>
      <c r="E33" s="123">
        <v>4050</v>
      </c>
      <c r="F33" s="123">
        <v>4050</v>
      </c>
      <c r="G33" s="213">
        <v>2423</v>
      </c>
      <c r="H33" s="118">
        <f t="shared" si="0"/>
        <v>6473</v>
      </c>
    </row>
    <row r="34" spans="1:8" s="106" customFormat="1" x14ac:dyDescent="0.2">
      <c r="A34" s="130"/>
      <c r="B34" s="131"/>
      <c r="C34" s="117" t="s">
        <v>123</v>
      </c>
      <c r="D34" s="123">
        <v>4000</v>
      </c>
      <c r="E34" s="123">
        <v>4000</v>
      </c>
      <c r="F34" s="123">
        <v>4000</v>
      </c>
      <c r="G34" s="213"/>
      <c r="H34" s="118">
        <f t="shared" si="0"/>
        <v>4000</v>
      </c>
    </row>
    <row r="35" spans="1:8" s="106" customFormat="1" x14ac:dyDescent="0.2">
      <c r="A35" s="130"/>
      <c r="B35" s="131"/>
      <c r="C35" s="117" t="s">
        <v>126</v>
      </c>
      <c r="D35" s="123">
        <v>1000</v>
      </c>
      <c r="E35" s="123">
        <v>1000</v>
      </c>
      <c r="F35" s="123">
        <v>1000</v>
      </c>
      <c r="G35" s="213"/>
      <c r="H35" s="118">
        <f t="shared" si="0"/>
        <v>1000</v>
      </c>
    </row>
    <row r="36" spans="1:8" s="106" customFormat="1" x14ac:dyDescent="0.2">
      <c r="A36" s="130"/>
      <c r="B36" s="131"/>
      <c r="C36" s="117" t="s">
        <v>127</v>
      </c>
      <c r="D36" s="123">
        <v>4000</v>
      </c>
      <c r="E36" s="123">
        <v>4000</v>
      </c>
      <c r="F36" s="123">
        <v>4000</v>
      </c>
      <c r="G36" s="213"/>
      <c r="H36" s="118">
        <f t="shared" si="0"/>
        <v>4000</v>
      </c>
    </row>
    <row r="37" spans="1:8" s="106" customFormat="1" x14ac:dyDescent="0.2">
      <c r="A37" s="130"/>
      <c r="B37" s="116">
        <v>4116</v>
      </c>
      <c r="C37" s="117" t="s">
        <v>128</v>
      </c>
      <c r="D37" s="123">
        <v>600</v>
      </c>
      <c r="E37" s="123">
        <v>600</v>
      </c>
      <c r="F37" s="123">
        <v>600</v>
      </c>
      <c r="G37" s="213">
        <v>-71</v>
      </c>
      <c r="H37" s="118">
        <f t="shared" si="0"/>
        <v>529</v>
      </c>
    </row>
    <row r="38" spans="1:8" s="106" customFormat="1" x14ac:dyDescent="0.2">
      <c r="A38" s="130"/>
      <c r="B38" s="131"/>
      <c r="C38" s="117" t="s">
        <v>129</v>
      </c>
      <c r="D38" s="123">
        <v>8000</v>
      </c>
      <c r="E38" s="123">
        <v>8000</v>
      </c>
      <c r="F38" s="123">
        <v>8000</v>
      </c>
      <c r="G38" s="213"/>
      <c r="H38" s="118">
        <f t="shared" si="0"/>
        <v>8000</v>
      </c>
    </row>
    <row r="39" spans="1:8" s="106" customFormat="1" x14ac:dyDescent="0.2">
      <c r="A39" s="130"/>
      <c r="B39" s="131"/>
      <c r="C39" s="117" t="s">
        <v>119</v>
      </c>
      <c r="D39" s="123">
        <v>3000</v>
      </c>
      <c r="E39" s="123">
        <v>3000</v>
      </c>
      <c r="F39" s="123">
        <v>3000</v>
      </c>
      <c r="G39" s="213"/>
      <c r="H39" s="118">
        <f t="shared" si="0"/>
        <v>3000</v>
      </c>
    </row>
    <row r="40" spans="1:8" s="106" customFormat="1" x14ac:dyDescent="0.2">
      <c r="A40" s="130"/>
      <c r="B40" s="116">
        <v>4121</v>
      </c>
      <c r="C40" s="117" t="s">
        <v>107</v>
      </c>
      <c r="D40" s="123">
        <v>0</v>
      </c>
      <c r="E40" s="123">
        <v>0</v>
      </c>
      <c r="F40" s="123">
        <v>0</v>
      </c>
      <c r="G40" s="213">
        <v>7.5</v>
      </c>
      <c r="H40" s="118">
        <f t="shared" si="0"/>
        <v>7.5</v>
      </c>
    </row>
    <row r="41" spans="1:8" s="106" customFormat="1" x14ac:dyDescent="0.2">
      <c r="A41" s="115">
        <v>6330</v>
      </c>
      <c r="B41" s="116">
        <v>4140</v>
      </c>
      <c r="C41" s="147" t="s">
        <v>342</v>
      </c>
      <c r="D41" s="123"/>
      <c r="E41" s="123"/>
      <c r="F41" s="123"/>
      <c r="G41" s="213">
        <v>1</v>
      </c>
      <c r="H41" s="118">
        <f>F41+G41</f>
        <v>1</v>
      </c>
    </row>
    <row r="42" spans="1:8" s="106" customFormat="1" x14ac:dyDescent="0.2">
      <c r="A42" s="111" t="s">
        <v>14</v>
      </c>
      <c r="B42" s="112"/>
      <c r="C42" s="113" t="s">
        <v>15</v>
      </c>
      <c r="D42" s="114"/>
      <c r="E42" s="114"/>
      <c r="F42" s="114"/>
      <c r="G42" s="211"/>
      <c r="H42" s="211"/>
    </row>
    <row r="43" spans="1:8" s="106" customFormat="1" x14ac:dyDescent="0.2">
      <c r="A43" s="115">
        <v>1037</v>
      </c>
      <c r="B43" s="116">
        <v>2111</v>
      </c>
      <c r="C43" s="117" t="s">
        <v>31</v>
      </c>
      <c r="D43" s="123">
        <v>1600</v>
      </c>
      <c r="E43" s="123">
        <v>1600</v>
      </c>
      <c r="F43" s="123">
        <v>1600</v>
      </c>
      <c r="G43" s="213"/>
      <c r="H43" s="118">
        <f t="shared" si="0"/>
        <v>1600</v>
      </c>
    </row>
    <row r="44" spans="1:8" s="106" customFormat="1" x14ac:dyDescent="0.2">
      <c r="A44" s="115">
        <v>2143</v>
      </c>
      <c r="B44" s="116">
        <v>2112</v>
      </c>
      <c r="C44" s="117" t="s">
        <v>32</v>
      </c>
      <c r="D44" s="123">
        <v>80</v>
      </c>
      <c r="E44" s="123">
        <v>80</v>
      </c>
      <c r="F44" s="123">
        <v>80</v>
      </c>
      <c r="G44" s="213"/>
      <c r="H44" s="118">
        <f t="shared" si="0"/>
        <v>80</v>
      </c>
    </row>
    <row r="45" spans="1:8" s="106" customFormat="1" x14ac:dyDescent="0.2">
      <c r="A45" s="115">
        <v>2310</v>
      </c>
      <c r="B45" s="116">
        <v>2133</v>
      </c>
      <c r="C45" s="147" t="s">
        <v>350</v>
      </c>
      <c r="D45" s="123"/>
      <c r="E45" s="123"/>
      <c r="F45" s="123"/>
      <c r="G45" s="213">
        <v>0.5</v>
      </c>
      <c r="H45" s="118">
        <f t="shared" si="0"/>
        <v>0.5</v>
      </c>
    </row>
    <row r="46" spans="1:8" s="106" customFormat="1" x14ac:dyDescent="0.2">
      <c r="A46" s="115">
        <v>3314</v>
      </c>
      <c r="B46" s="133">
        <v>2111.2112000000002</v>
      </c>
      <c r="C46" s="117" t="s">
        <v>94</v>
      </c>
      <c r="D46" s="123">
        <v>170</v>
      </c>
      <c r="E46" s="123">
        <v>170</v>
      </c>
      <c r="F46" s="123">
        <v>170</v>
      </c>
      <c r="G46" s="213"/>
      <c r="H46" s="118">
        <f t="shared" si="0"/>
        <v>170</v>
      </c>
    </row>
    <row r="47" spans="1:8" s="106" customFormat="1" x14ac:dyDescent="0.2">
      <c r="A47" s="115">
        <v>3315</v>
      </c>
      <c r="B47" s="116">
        <v>2111</v>
      </c>
      <c r="C47" s="147" t="s">
        <v>133</v>
      </c>
      <c r="D47" s="123">
        <v>80</v>
      </c>
      <c r="E47" s="123">
        <v>80</v>
      </c>
      <c r="F47" s="123">
        <v>80</v>
      </c>
      <c r="G47" s="213"/>
      <c r="H47" s="118">
        <f t="shared" si="0"/>
        <v>80</v>
      </c>
    </row>
    <row r="48" spans="1:8" s="106" customFormat="1" x14ac:dyDescent="0.2">
      <c r="A48" s="115">
        <v>3319</v>
      </c>
      <c r="B48" s="134">
        <v>2111.2118999999998</v>
      </c>
      <c r="C48" s="117" t="s">
        <v>33</v>
      </c>
      <c r="D48" s="123">
        <v>361</v>
      </c>
      <c r="E48" s="123">
        <v>361</v>
      </c>
      <c r="F48" s="123">
        <v>361</v>
      </c>
      <c r="G48" s="213">
        <v>9</v>
      </c>
      <c r="H48" s="118">
        <f t="shared" si="0"/>
        <v>370</v>
      </c>
    </row>
    <row r="49" spans="1:8" s="106" customFormat="1" x14ac:dyDescent="0.2">
      <c r="A49" s="115">
        <v>3319</v>
      </c>
      <c r="B49" s="204">
        <v>2321</v>
      </c>
      <c r="C49" s="147" t="s">
        <v>334</v>
      </c>
      <c r="D49" s="123"/>
      <c r="E49" s="123"/>
      <c r="F49" s="123"/>
      <c r="G49" s="213">
        <v>34.5</v>
      </c>
      <c r="H49" s="118">
        <f t="shared" si="0"/>
        <v>34.5</v>
      </c>
    </row>
    <row r="50" spans="1:8" s="106" customFormat="1" ht="27.75" customHeight="1" x14ac:dyDescent="0.2">
      <c r="A50" s="115">
        <v>3349</v>
      </c>
      <c r="B50" s="116">
        <v>2111</v>
      </c>
      <c r="C50" s="117" t="s">
        <v>103</v>
      </c>
      <c r="D50" s="123">
        <v>80</v>
      </c>
      <c r="E50" s="123">
        <v>80</v>
      </c>
      <c r="F50" s="198">
        <v>80</v>
      </c>
      <c r="G50" s="216"/>
      <c r="H50" s="118">
        <f t="shared" si="0"/>
        <v>80</v>
      </c>
    </row>
    <row r="51" spans="1:8" s="106" customFormat="1" ht="27.75" customHeight="1" x14ac:dyDescent="0.2">
      <c r="A51" s="115">
        <v>3429</v>
      </c>
      <c r="B51" s="116">
        <v>2229</v>
      </c>
      <c r="C51" s="147" t="s">
        <v>335</v>
      </c>
      <c r="D51" s="123"/>
      <c r="E51" s="123"/>
      <c r="F51" s="227"/>
      <c r="G51" s="228">
        <v>49</v>
      </c>
      <c r="H51" s="118">
        <f t="shared" si="0"/>
        <v>49</v>
      </c>
    </row>
    <row r="52" spans="1:8" s="106" customFormat="1" ht="27.75" customHeight="1" x14ac:dyDescent="0.2">
      <c r="A52" s="115">
        <v>3429</v>
      </c>
      <c r="B52" s="116">
        <v>2324</v>
      </c>
      <c r="C52" s="147" t="s">
        <v>336</v>
      </c>
      <c r="D52" s="123"/>
      <c r="E52" s="123"/>
      <c r="F52" s="227"/>
      <c r="G52" s="228">
        <v>54</v>
      </c>
      <c r="H52" s="118">
        <f t="shared" si="0"/>
        <v>54</v>
      </c>
    </row>
    <row r="53" spans="1:8" s="106" customFormat="1" ht="24" customHeight="1" x14ac:dyDescent="0.2">
      <c r="A53" s="115">
        <v>3612</v>
      </c>
      <c r="B53" s="132" t="s">
        <v>100</v>
      </c>
      <c r="C53" s="117" t="s">
        <v>43</v>
      </c>
      <c r="D53" s="123">
        <v>26289</v>
      </c>
      <c r="E53" s="123">
        <v>26289</v>
      </c>
      <c r="F53" s="123">
        <v>26289</v>
      </c>
      <c r="G53" s="213"/>
      <c r="H53" s="118">
        <f t="shared" si="0"/>
        <v>26289</v>
      </c>
    </row>
    <row r="54" spans="1:8" s="129" customFormat="1" x14ac:dyDescent="0.2">
      <c r="A54" s="127">
        <v>3613</v>
      </c>
      <c r="B54" s="135">
        <v>2132</v>
      </c>
      <c r="C54" s="128" t="s">
        <v>83</v>
      </c>
      <c r="D54" s="118">
        <v>1317</v>
      </c>
      <c r="E54" s="118">
        <v>1382</v>
      </c>
      <c r="F54" s="123">
        <v>1382</v>
      </c>
      <c r="G54" s="213"/>
      <c r="H54" s="118">
        <f t="shared" si="0"/>
        <v>1382</v>
      </c>
    </row>
    <row r="55" spans="1:8" s="129" customFormat="1" ht="25.5" x14ac:dyDescent="0.2">
      <c r="A55" s="127">
        <v>3613</v>
      </c>
      <c r="B55" s="135">
        <v>2132</v>
      </c>
      <c r="C55" s="170" t="s">
        <v>272</v>
      </c>
      <c r="D55" s="118">
        <v>7</v>
      </c>
      <c r="E55" s="118">
        <f t="shared" ref="E55:E63" si="1">SUM(D55:D55)</f>
        <v>7</v>
      </c>
      <c r="F55" s="123">
        <v>7</v>
      </c>
      <c r="G55" s="213"/>
      <c r="H55" s="118">
        <f t="shared" si="0"/>
        <v>7</v>
      </c>
    </row>
    <row r="56" spans="1:8" s="129" customFormat="1" x14ac:dyDescent="0.2">
      <c r="A56" s="186">
        <v>3613</v>
      </c>
      <c r="B56" s="226">
        <v>2132</v>
      </c>
      <c r="C56" s="170" t="s">
        <v>332</v>
      </c>
      <c r="D56" s="118"/>
      <c r="E56" s="118"/>
      <c r="F56" s="123"/>
      <c r="G56" s="213">
        <v>5</v>
      </c>
      <c r="H56" s="118">
        <f t="shared" si="0"/>
        <v>5</v>
      </c>
    </row>
    <row r="57" spans="1:8" s="129" customFormat="1" x14ac:dyDescent="0.2">
      <c r="A57" s="186">
        <v>3613</v>
      </c>
      <c r="B57" s="226">
        <v>2132</v>
      </c>
      <c r="C57" s="170" t="s">
        <v>333</v>
      </c>
      <c r="D57" s="118"/>
      <c r="E57" s="118"/>
      <c r="F57" s="123"/>
      <c r="G57" s="213">
        <v>1</v>
      </c>
      <c r="H57" s="118">
        <f t="shared" si="0"/>
        <v>1</v>
      </c>
    </row>
    <row r="58" spans="1:8" s="129" customFormat="1" ht="13.5" customHeight="1" x14ac:dyDescent="0.2">
      <c r="A58" s="186">
        <v>3613</v>
      </c>
      <c r="B58" s="135">
        <v>2132</v>
      </c>
      <c r="C58" s="170" t="s">
        <v>264</v>
      </c>
      <c r="D58" s="118">
        <f>16+2</f>
        <v>18</v>
      </c>
      <c r="E58" s="118">
        <f t="shared" si="1"/>
        <v>18</v>
      </c>
      <c r="F58" s="123">
        <v>18</v>
      </c>
      <c r="G58" s="217"/>
      <c r="H58" s="118">
        <f t="shared" si="0"/>
        <v>18</v>
      </c>
    </row>
    <row r="59" spans="1:8" s="129" customFormat="1" x14ac:dyDescent="0.2">
      <c r="A59" s="127">
        <v>3613</v>
      </c>
      <c r="B59" s="135">
        <v>2132</v>
      </c>
      <c r="C59" s="170" t="s">
        <v>104</v>
      </c>
      <c r="D59" s="118">
        <v>150</v>
      </c>
      <c r="E59" s="118">
        <f t="shared" si="1"/>
        <v>150</v>
      </c>
      <c r="F59" s="123">
        <v>150</v>
      </c>
      <c r="G59" s="213"/>
      <c r="H59" s="118">
        <f t="shared" si="0"/>
        <v>150</v>
      </c>
    </row>
    <row r="60" spans="1:8" s="129" customFormat="1" x14ac:dyDescent="0.2">
      <c r="A60" s="127">
        <v>3613</v>
      </c>
      <c r="B60" s="135">
        <v>2324</v>
      </c>
      <c r="C60" s="170" t="s">
        <v>95</v>
      </c>
      <c r="D60" s="123">
        <v>330</v>
      </c>
      <c r="E60" s="123">
        <f t="shared" si="1"/>
        <v>330</v>
      </c>
      <c r="F60" s="123">
        <v>330</v>
      </c>
      <c r="G60" s="213">
        <v>193</v>
      </c>
      <c r="H60" s="118">
        <f>F60+G60</f>
        <v>523</v>
      </c>
    </row>
    <row r="61" spans="1:8" s="106" customFormat="1" x14ac:dyDescent="0.2">
      <c r="A61" s="115">
        <v>3633</v>
      </c>
      <c r="B61" s="116">
        <v>2133</v>
      </c>
      <c r="C61" s="117" t="s">
        <v>93</v>
      </c>
      <c r="D61" s="123">
        <v>108</v>
      </c>
      <c r="E61" s="123">
        <f t="shared" si="1"/>
        <v>108</v>
      </c>
      <c r="F61" s="123">
        <v>108</v>
      </c>
      <c r="G61" s="213"/>
      <c r="H61" s="118">
        <f t="shared" si="0"/>
        <v>108</v>
      </c>
    </row>
    <row r="62" spans="1:8" s="106" customFormat="1" x14ac:dyDescent="0.2">
      <c r="A62" s="115">
        <v>3639</v>
      </c>
      <c r="B62" s="116">
        <v>2119</v>
      </c>
      <c r="C62" s="117" t="s">
        <v>72</v>
      </c>
      <c r="D62" s="123">
        <v>20</v>
      </c>
      <c r="E62" s="123">
        <f t="shared" si="1"/>
        <v>20</v>
      </c>
      <c r="F62" s="123">
        <v>20</v>
      </c>
      <c r="G62" s="213"/>
      <c r="H62" s="118">
        <f t="shared" si="0"/>
        <v>20</v>
      </c>
    </row>
    <row r="63" spans="1:8" s="106" customFormat="1" x14ac:dyDescent="0.2">
      <c r="A63" s="115">
        <v>3639</v>
      </c>
      <c r="B63" s="116">
        <v>2131</v>
      </c>
      <c r="C63" s="117" t="s">
        <v>5</v>
      </c>
      <c r="D63" s="123">
        <v>300</v>
      </c>
      <c r="E63" s="123">
        <f t="shared" si="1"/>
        <v>300</v>
      </c>
      <c r="F63" s="123">
        <v>300</v>
      </c>
      <c r="G63" s="213"/>
      <c r="H63" s="118">
        <f t="shared" si="0"/>
        <v>300</v>
      </c>
    </row>
    <row r="64" spans="1:8" s="106" customFormat="1" x14ac:dyDescent="0.2">
      <c r="A64" s="115">
        <v>3639</v>
      </c>
      <c r="B64" s="116">
        <v>2229</v>
      </c>
      <c r="C64" s="147" t="s">
        <v>280</v>
      </c>
      <c r="D64" s="123"/>
      <c r="E64" s="123">
        <v>356</v>
      </c>
      <c r="F64" s="123">
        <v>356</v>
      </c>
      <c r="G64" s="213"/>
      <c r="H64" s="118">
        <f t="shared" si="0"/>
        <v>356</v>
      </c>
    </row>
    <row r="65" spans="1:8" s="106" customFormat="1" x14ac:dyDescent="0.2">
      <c r="A65" s="115"/>
      <c r="B65" s="120">
        <v>2451</v>
      </c>
      <c r="C65" s="117" t="s">
        <v>122</v>
      </c>
      <c r="D65" s="123"/>
      <c r="E65" s="123"/>
      <c r="F65" s="123"/>
      <c r="G65" s="213">
        <v>1800</v>
      </c>
      <c r="H65" s="118">
        <f t="shared" si="0"/>
        <v>1800</v>
      </c>
    </row>
    <row r="66" spans="1:8" s="106" customFormat="1" ht="27.75" customHeight="1" x14ac:dyDescent="0.2">
      <c r="A66" s="120">
        <v>3722</v>
      </c>
      <c r="B66" s="120">
        <v>2324</v>
      </c>
      <c r="C66" s="125" t="s">
        <v>88</v>
      </c>
      <c r="D66" s="123">
        <v>750</v>
      </c>
      <c r="E66" s="123">
        <f t="shared" ref="E66:E77" si="2">SUM(D66:D66)</f>
        <v>750</v>
      </c>
      <c r="F66" s="123">
        <v>750</v>
      </c>
      <c r="G66" s="213"/>
      <c r="H66" s="118">
        <f t="shared" si="0"/>
        <v>750</v>
      </c>
    </row>
    <row r="67" spans="1:8" s="106" customFormat="1" x14ac:dyDescent="0.2">
      <c r="A67" s="115">
        <v>5311</v>
      </c>
      <c r="B67" s="116">
        <v>2212</v>
      </c>
      <c r="C67" s="117" t="s">
        <v>71</v>
      </c>
      <c r="D67" s="123">
        <v>180</v>
      </c>
      <c r="E67" s="123">
        <f t="shared" si="2"/>
        <v>180</v>
      </c>
      <c r="F67" s="123">
        <v>180</v>
      </c>
      <c r="G67" s="213"/>
      <c r="H67" s="118">
        <f t="shared" si="0"/>
        <v>180</v>
      </c>
    </row>
    <row r="68" spans="1:8" s="106" customFormat="1" x14ac:dyDescent="0.2">
      <c r="A68" s="115">
        <v>5512</v>
      </c>
      <c r="B68" s="116">
        <v>2324</v>
      </c>
      <c r="C68" s="117" t="s">
        <v>20</v>
      </c>
      <c r="D68" s="123">
        <v>50</v>
      </c>
      <c r="E68" s="123">
        <f t="shared" si="2"/>
        <v>50</v>
      </c>
      <c r="F68" s="123">
        <v>50</v>
      </c>
      <c r="G68" s="213"/>
      <c r="H68" s="118">
        <f t="shared" si="0"/>
        <v>50</v>
      </c>
    </row>
    <row r="69" spans="1:8" s="106" customFormat="1" ht="25.5" x14ac:dyDescent="0.2">
      <c r="A69" s="115">
        <v>6171</v>
      </c>
      <c r="B69" s="115">
        <v>2111</v>
      </c>
      <c r="C69" s="147" t="s">
        <v>225</v>
      </c>
      <c r="D69" s="123">
        <v>140</v>
      </c>
      <c r="E69" s="123">
        <f t="shared" si="2"/>
        <v>140</v>
      </c>
      <c r="F69" s="123">
        <v>140</v>
      </c>
      <c r="G69" s="213"/>
      <c r="H69" s="118">
        <f t="shared" si="0"/>
        <v>140</v>
      </c>
    </row>
    <row r="70" spans="1:8" s="106" customFormat="1" x14ac:dyDescent="0.2">
      <c r="A70" s="115">
        <v>6171</v>
      </c>
      <c r="B70" s="116">
        <v>2119</v>
      </c>
      <c r="C70" s="117" t="s">
        <v>19</v>
      </c>
      <c r="D70" s="123">
        <v>27</v>
      </c>
      <c r="E70" s="123">
        <f t="shared" si="2"/>
        <v>27</v>
      </c>
      <c r="F70" s="123">
        <v>27</v>
      </c>
      <c r="G70" s="213"/>
      <c r="H70" s="118">
        <f t="shared" si="0"/>
        <v>27</v>
      </c>
    </row>
    <row r="71" spans="1:8" s="106" customFormat="1" x14ac:dyDescent="0.2">
      <c r="A71" s="115">
        <v>6171</v>
      </c>
      <c r="B71" s="116">
        <v>2212</v>
      </c>
      <c r="C71" s="117" t="s">
        <v>110</v>
      </c>
      <c r="D71" s="123">
        <v>10</v>
      </c>
      <c r="E71" s="123">
        <f t="shared" si="2"/>
        <v>10</v>
      </c>
      <c r="F71" s="123">
        <v>10</v>
      </c>
      <c r="G71" s="213"/>
      <c r="H71" s="118">
        <f t="shared" si="0"/>
        <v>10</v>
      </c>
    </row>
    <row r="72" spans="1:8" s="106" customFormat="1" x14ac:dyDescent="0.2">
      <c r="A72" s="115">
        <v>6171</v>
      </c>
      <c r="B72" s="116">
        <v>2310</v>
      </c>
      <c r="C72" s="117" t="s">
        <v>64</v>
      </c>
      <c r="D72" s="123">
        <v>2</v>
      </c>
      <c r="E72" s="123">
        <f t="shared" si="2"/>
        <v>2</v>
      </c>
      <c r="F72" s="123">
        <v>2</v>
      </c>
      <c r="G72" s="213"/>
      <c r="H72" s="118">
        <f t="shared" si="0"/>
        <v>2</v>
      </c>
    </row>
    <row r="73" spans="1:8" s="106" customFormat="1" x14ac:dyDescent="0.2">
      <c r="A73" s="115">
        <v>6171</v>
      </c>
      <c r="B73" s="116">
        <v>2324</v>
      </c>
      <c r="C73" s="147" t="s">
        <v>337</v>
      </c>
      <c r="D73" s="123"/>
      <c r="E73" s="123"/>
      <c r="F73" s="123"/>
      <c r="G73" s="213">
        <v>10</v>
      </c>
      <c r="H73" s="118">
        <f t="shared" si="0"/>
        <v>10</v>
      </c>
    </row>
    <row r="74" spans="1:8" s="106" customFormat="1" x14ac:dyDescent="0.2">
      <c r="A74" s="115">
        <v>6171</v>
      </c>
      <c r="B74" s="116">
        <v>2324</v>
      </c>
      <c r="C74" s="147" t="s">
        <v>338</v>
      </c>
      <c r="D74" s="123"/>
      <c r="E74" s="123"/>
      <c r="F74" s="123"/>
      <c r="G74" s="213">
        <v>1.5</v>
      </c>
      <c r="H74" s="118">
        <f t="shared" si="0"/>
        <v>1.5</v>
      </c>
    </row>
    <row r="75" spans="1:8" s="106" customFormat="1" x14ac:dyDescent="0.2">
      <c r="A75" s="115">
        <v>6171</v>
      </c>
      <c r="B75" s="116">
        <v>2324</v>
      </c>
      <c r="C75" s="147" t="s">
        <v>339</v>
      </c>
      <c r="D75" s="123"/>
      <c r="E75" s="123"/>
      <c r="F75" s="123"/>
      <c r="G75" s="213">
        <v>7</v>
      </c>
      <c r="H75" s="118">
        <f t="shared" si="0"/>
        <v>7</v>
      </c>
    </row>
    <row r="76" spans="1:8" s="106" customFormat="1" x14ac:dyDescent="0.2">
      <c r="A76" s="115">
        <v>6171</v>
      </c>
      <c r="B76" s="237" t="s">
        <v>340</v>
      </c>
      <c r="C76" s="147" t="s">
        <v>341</v>
      </c>
      <c r="D76" s="123"/>
      <c r="E76" s="123"/>
      <c r="F76" s="123"/>
      <c r="G76" s="213">
        <v>10</v>
      </c>
      <c r="H76" s="118">
        <f t="shared" si="0"/>
        <v>10</v>
      </c>
    </row>
    <row r="77" spans="1:8" s="106" customFormat="1" x14ac:dyDescent="0.2">
      <c r="A77" s="115">
        <v>6310</v>
      </c>
      <c r="B77" s="116">
        <v>2141</v>
      </c>
      <c r="C77" s="117" t="s">
        <v>34</v>
      </c>
      <c r="D77" s="123">
        <v>10</v>
      </c>
      <c r="E77" s="123">
        <f t="shared" si="2"/>
        <v>10</v>
      </c>
      <c r="F77" s="123">
        <v>10</v>
      </c>
      <c r="G77" s="213"/>
      <c r="H77" s="118">
        <f t="shared" si="0"/>
        <v>10</v>
      </c>
    </row>
    <row r="78" spans="1:8" s="106" customFormat="1" x14ac:dyDescent="0.2">
      <c r="A78" s="111" t="s">
        <v>73</v>
      </c>
      <c r="B78" s="112"/>
      <c r="C78" s="113" t="s">
        <v>74</v>
      </c>
      <c r="D78" s="114"/>
      <c r="E78" s="114"/>
      <c r="F78" s="114"/>
      <c r="G78" s="211"/>
      <c r="H78" s="211"/>
    </row>
    <row r="79" spans="1:8" s="106" customFormat="1" x14ac:dyDescent="0.2">
      <c r="A79" s="120">
        <v>3639</v>
      </c>
      <c r="B79" s="120">
        <v>3111</v>
      </c>
      <c r="C79" s="121" t="s">
        <v>23</v>
      </c>
      <c r="D79" s="123">
        <v>10</v>
      </c>
      <c r="E79" s="123">
        <v>10</v>
      </c>
      <c r="F79" s="123">
        <v>10</v>
      </c>
      <c r="G79" s="213"/>
      <c r="H79" s="118">
        <f t="shared" si="0"/>
        <v>10</v>
      </c>
    </row>
    <row r="80" spans="1:8" s="139" customFormat="1" x14ac:dyDescent="0.2">
      <c r="A80" s="136" t="s">
        <v>80</v>
      </c>
      <c r="B80" s="137"/>
      <c r="C80" s="137"/>
      <c r="D80" s="138">
        <f>SUM(D7:D79)</f>
        <v>193592</v>
      </c>
      <c r="E80" s="138">
        <f>SUM(E7:E79)</f>
        <v>196093</v>
      </c>
      <c r="F80" s="138">
        <f>SUM(F7:F79)</f>
        <v>196093</v>
      </c>
      <c r="G80" s="218">
        <f>SUM(G7:G79)</f>
        <v>-351</v>
      </c>
      <c r="H80" s="238">
        <f>SUM(H7:H79)</f>
        <v>195742</v>
      </c>
    </row>
    <row r="81" spans="3:8" s="106" customFormat="1" ht="12" x14ac:dyDescent="0.2">
      <c r="D81" s="140" t="s">
        <v>85</v>
      </c>
      <c r="E81" s="140" t="s">
        <v>85</v>
      </c>
      <c r="F81" s="140" t="s">
        <v>85</v>
      </c>
      <c r="G81" s="219"/>
      <c r="H81" s="140" t="s">
        <v>85</v>
      </c>
    </row>
    <row r="82" spans="3:8" s="106" customFormat="1" ht="12" x14ac:dyDescent="0.2">
      <c r="D82" s="141">
        <v>193592</v>
      </c>
      <c r="E82" s="141">
        <v>196093</v>
      </c>
      <c r="F82" s="141">
        <v>196093</v>
      </c>
      <c r="G82" s="220"/>
      <c r="H82" s="141">
        <v>195742</v>
      </c>
    </row>
    <row r="83" spans="3:8" s="106" customFormat="1" x14ac:dyDescent="0.2">
      <c r="D83" s="142"/>
      <c r="E83" s="142"/>
      <c r="F83" s="142"/>
      <c r="G83" s="221"/>
      <c r="H83" s="142"/>
    </row>
    <row r="84" spans="3:8" x14ac:dyDescent="0.2">
      <c r="D84" s="122"/>
      <c r="E84" s="122"/>
      <c r="F84" s="122"/>
      <c r="G84" s="222"/>
      <c r="H84" s="122"/>
    </row>
    <row r="85" spans="3:8" x14ac:dyDescent="0.2">
      <c r="D85" s="106"/>
      <c r="E85" s="106"/>
      <c r="F85" s="106"/>
      <c r="G85" s="223"/>
      <c r="H85" s="106"/>
    </row>
    <row r="87" spans="3:8" x14ac:dyDescent="0.2">
      <c r="D87" s="122"/>
      <c r="E87" s="122"/>
      <c r="F87" s="122"/>
      <c r="G87" s="222"/>
      <c r="H87" s="122"/>
    </row>
    <row r="88" spans="3:8" x14ac:dyDescent="0.2">
      <c r="C88" s="143"/>
      <c r="D88" s="122"/>
      <c r="E88" s="122"/>
      <c r="F88" s="122"/>
      <c r="G88" s="222"/>
      <c r="H88" s="122"/>
    </row>
    <row r="89" spans="3:8" x14ac:dyDescent="0.2">
      <c r="D89" s="122"/>
      <c r="E89" s="122"/>
      <c r="F89" s="122"/>
      <c r="G89" s="222"/>
      <c r="H89" s="122"/>
    </row>
    <row r="90" spans="3:8" x14ac:dyDescent="0.2">
      <c r="D90" s="144"/>
      <c r="E90" s="144"/>
      <c r="F90" s="144"/>
      <c r="G90" s="224"/>
      <c r="H90" s="144"/>
    </row>
  </sheetData>
  <phoneticPr fontId="2" type="noConversion"/>
  <pageMargins left="0.51181102362204722" right="0.51181102362204722" top="0.98425196850393704" bottom="0.98425196850393704" header="0.51181102362204722" footer="0.51181102362204722"/>
  <pageSetup paperSize="9" fitToHeight="3" orientation="landscape" cellComments="asDisplayed" r:id="rId1"/>
  <headerFooter alignWithMargins="0">
    <oddFooter>&amp;C&amp;F&amp;Rstránka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4"/>
  <sheetViews>
    <sheetView tabSelected="1" zoomScale="110" zoomScaleNormal="110" zoomScaleSheetLayoutView="100" workbookViewId="0">
      <pane ySplit="5" topLeftCell="A51" activePane="bottomLeft" state="frozen"/>
      <selection pane="bottomLeft" activeCell="A6" sqref="A6"/>
    </sheetView>
  </sheetViews>
  <sheetFormatPr defaultRowHeight="12.75" x14ac:dyDescent="0.2"/>
  <cols>
    <col min="1" max="1" width="5.140625" style="20" customWidth="1"/>
    <col min="2" max="2" width="54.5703125" style="40" customWidth="1"/>
    <col min="3" max="5" width="13.28515625" style="20" customWidth="1"/>
    <col min="6" max="6" width="13.28515625" style="242" customWidth="1"/>
    <col min="7" max="7" width="13.28515625" style="20" customWidth="1"/>
    <col min="8" max="16384" width="9.140625" style="20"/>
  </cols>
  <sheetData>
    <row r="1" spans="1:7" ht="16.5" customHeight="1" x14ac:dyDescent="0.3">
      <c r="A1" s="21" t="s">
        <v>121</v>
      </c>
      <c r="B1" s="22"/>
    </row>
    <row r="2" spans="1:7" ht="16.5" customHeight="1" x14ac:dyDescent="0.3">
      <c r="A2" s="21"/>
      <c r="B2" s="22"/>
    </row>
    <row r="3" spans="1:7" s="25" customFormat="1" ht="12.75" customHeight="1" x14ac:dyDescent="0.2">
      <c r="A3" s="23"/>
      <c r="B3" s="24"/>
      <c r="C3" s="159" t="s">
        <v>1</v>
      </c>
      <c r="D3" s="159" t="s">
        <v>1</v>
      </c>
      <c r="E3" s="159" t="s">
        <v>1</v>
      </c>
      <c r="F3" s="243"/>
      <c r="G3" s="159" t="s">
        <v>1</v>
      </c>
    </row>
    <row r="4" spans="1:7" s="26" customFormat="1" ht="30" customHeight="1" x14ac:dyDescent="0.2">
      <c r="A4" s="279" t="s">
        <v>75</v>
      </c>
      <c r="B4" s="281" t="s">
        <v>38</v>
      </c>
      <c r="C4" s="277" t="s">
        <v>239</v>
      </c>
      <c r="D4" s="277" t="s">
        <v>299</v>
      </c>
      <c r="E4" s="277" t="s">
        <v>302</v>
      </c>
      <c r="F4" s="275" t="s">
        <v>348</v>
      </c>
      <c r="G4" s="277" t="s">
        <v>304</v>
      </c>
    </row>
    <row r="5" spans="1:7" s="26" customFormat="1" ht="32.25" customHeight="1" x14ac:dyDescent="0.2">
      <c r="A5" s="280"/>
      <c r="B5" s="282"/>
      <c r="C5" s="278"/>
      <c r="D5" s="278"/>
      <c r="E5" s="278"/>
      <c r="F5" s="276"/>
      <c r="G5" s="278"/>
    </row>
    <row r="6" spans="1:7" s="29" customFormat="1" ht="12" x14ac:dyDescent="0.2">
      <c r="A6" s="27"/>
      <c r="B6" s="28"/>
      <c r="F6" s="244"/>
    </row>
    <row r="7" spans="1:7" s="33" customFormat="1" x14ac:dyDescent="0.2">
      <c r="A7" s="30">
        <v>1037</v>
      </c>
      <c r="B7" s="31" t="s">
        <v>76</v>
      </c>
      <c r="C7" s="32">
        <f>SUM(C8:C9)</f>
        <v>1934</v>
      </c>
      <c r="D7" s="32">
        <f>SUM(D8:D9)</f>
        <v>2163</v>
      </c>
      <c r="E7" s="32">
        <f>SUM(E8:E9)</f>
        <v>2163</v>
      </c>
      <c r="F7" s="245">
        <f>SUM(F8:F9)</f>
        <v>0</v>
      </c>
      <c r="G7" s="32">
        <f>SUM(G8:G9)</f>
        <v>2163</v>
      </c>
    </row>
    <row r="8" spans="1:7" s="5" customFormat="1" x14ac:dyDescent="0.2">
      <c r="A8" s="171"/>
      <c r="B8" s="153" t="s">
        <v>252</v>
      </c>
      <c r="C8" s="172"/>
      <c r="D8" s="172">
        <v>49</v>
      </c>
      <c r="E8" s="172">
        <v>49</v>
      </c>
      <c r="F8" s="246"/>
      <c r="G8" s="172">
        <v>49</v>
      </c>
    </row>
    <row r="9" spans="1:7" s="25" customFormat="1" ht="38.25" x14ac:dyDescent="0.2">
      <c r="A9" s="37"/>
      <c r="B9" s="10" t="s">
        <v>220</v>
      </c>
      <c r="C9" s="36">
        <v>1934</v>
      </c>
      <c r="D9" s="172">
        <v>2114</v>
      </c>
      <c r="E9" s="172">
        <v>2114</v>
      </c>
      <c r="F9" s="246"/>
      <c r="G9" s="172">
        <v>2114</v>
      </c>
    </row>
    <row r="10" spans="1:7" s="25" customFormat="1" x14ac:dyDescent="0.2">
      <c r="A10" s="18"/>
      <c r="B10" s="40"/>
      <c r="F10" s="247"/>
    </row>
    <row r="11" spans="1:7" s="33" customFormat="1" x14ac:dyDescent="0.2">
      <c r="A11" s="30">
        <v>2143</v>
      </c>
      <c r="B11" s="31" t="s">
        <v>16</v>
      </c>
      <c r="C11" s="32">
        <f>SUM(C13:C13)</f>
        <v>576</v>
      </c>
      <c r="D11" s="32">
        <f>SUM(D12:D13)</f>
        <v>696</v>
      </c>
      <c r="E11" s="32">
        <f>SUM(E12:E13)</f>
        <v>696</v>
      </c>
      <c r="F11" s="245">
        <f>SUM(F12:F13)</f>
        <v>0</v>
      </c>
      <c r="G11" s="32">
        <f>SUM(G12:G13)</f>
        <v>696</v>
      </c>
    </row>
    <row r="12" spans="1:7" s="180" customFormat="1" x14ac:dyDescent="0.2">
      <c r="A12" s="89"/>
      <c r="B12" s="153" t="s">
        <v>279</v>
      </c>
      <c r="C12" s="179"/>
      <c r="D12" s="172">
        <v>120</v>
      </c>
      <c r="E12" s="172">
        <v>120</v>
      </c>
      <c r="F12" s="246"/>
      <c r="G12" s="172">
        <v>120</v>
      </c>
    </row>
    <row r="13" spans="1:7" s="25" customFormat="1" ht="25.5" customHeight="1" x14ac:dyDescent="0.2">
      <c r="A13" s="43"/>
      <c r="B13" s="151" t="s">
        <v>221</v>
      </c>
      <c r="C13" s="39">
        <v>576</v>
      </c>
      <c r="D13" s="39">
        <v>576</v>
      </c>
      <c r="E13" s="39">
        <v>576</v>
      </c>
      <c r="F13" s="248"/>
      <c r="G13" s="39">
        <v>576</v>
      </c>
    </row>
    <row r="14" spans="1:7" s="25" customFormat="1" x14ac:dyDescent="0.2">
      <c r="A14" s="20"/>
      <c r="B14" s="20"/>
      <c r="F14" s="247"/>
    </row>
    <row r="15" spans="1:7" s="33" customFormat="1" x14ac:dyDescent="0.2">
      <c r="A15" s="30">
        <v>2212</v>
      </c>
      <c r="B15" s="31" t="s">
        <v>77</v>
      </c>
      <c r="C15" s="32">
        <f>SUM(C16:C18)</f>
        <v>500</v>
      </c>
      <c r="D15" s="32">
        <f>SUM(D16:D18)</f>
        <v>1829</v>
      </c>
      <c r="E15" s="32">
        <f>SUM(E16:E19)</f>
        <v>1829</v>
      </c>
      <c r="F15" s="245">
        <f>SUM(F16:F19)</f>
        <v>65</v>
      </c>
      <c r="G15" s="32">
        <f>SUM(G16:G19)</f>
        <v>1894</v>
      </c>
    </row>
    <row r="16" spans="1:7" s="41" customFormat="1" ht="25.5" x14ac:dyDescent="0.2">
      <c r="A16" s="43"/>
      <c r="B16" s="148" t="s">
        <v>222</v>
      </c>
      <c r="C16" s="39">
        <v>500</v>
      </c>
      <c r="D16" s="39">
        <v>1600</v>
      </c>
      <c r="E16" s="39">
        <v>1600</v>
      </c>
      <c r="F16" s="248"/>
      <c r="G16" s="39">
        <v>1600</v>
      </c>
    </row>
    <row r="17" spans="1:7" s="239" customFormat="1" x14ac:dyDescent="0.2">
      <c r="A17" s="34"/>
      <c r="B17" s="201" t="s">
        <v>260</v>
      </c>
      <c r="C17" s="36"/>
      <c r="D17" s="36">
        <v>59</v>
      </c>
      <c r="E17" s="36">
        <v>59</v>
      </c>
      <c r="F17" s="246"/>
      <c r="G17" s="36">
        <f>E17+F17</f>
        <v>59</v>
      </c>
    </row>
    <row r="18" spans="1:7" s="41" customFormat="1" x14ac:dyDescent="0.2">
      <c r="A18" s="43"/>
      <c r="B18" s="148" t="s">
        <v>291</v>
      </c>
      <c r="C18" s="39"/>
      <c r="D18" s="39">
        <v>170</v>
      </c>
      <c r="E18" s="39">
        <v>170</v>
      </c>
      <c r="F18" s="248"/>
      <c r="G18" s="39">
        <v>170</v>
      </c>
    </row>
    <row r="19" spans="1:7" s="41" customFormat="1" x14ac:dyDescent="0.2">
      <c r="A19" s="43"/>
      <c r="B19" s="148" t="s">
        <v>344</v>
      </c>
      <c r="C19" s="39"/>
      <c r="D19" s="39"/>
      <c r="E19" s="39"/>
      <c r="F19" s="248">
        <v>65</v>
      </c>
      <c r="G19" s="39">
        <f>E19+F19</f>
        <v>65</v>
      </c>
    </row>
    <row r="20" spans="1:7" s="41" customFormat="1" x14ac:dyDescent="0.2">
      <c r="A20" s="47"/>
      <c r="B20" s="48"/>
      <c r="F20" s="249"/>
    </row>
    <row r="21" spans="1:7" s="25" customFormat="1" x14ac:dyDescent="0.2">
      <c r="A21" s="30">
        <v>2219</v>
      </c>
      <c r="B21" s="31" t="s">
        <v>78</v>
      </c>
      <c r="C21" s="42">
        <f>SUM(C22:C32)</f>
        <v>14200</v>
      </c>
      <c r="D21" s="42">
        <f>SUM(D22:D32)</f>
        <v>19998</v>
      </c>
      <c r="E21" s="42">
        <f>SUM(E22:E33)</f>
        <v>20208</v>
      </c>
      <c r="F21" s="250">
        <f>SUM(F22:F33)</f>
        <v>2325</v>
      </c>
      <c r="G21" s="42">
        <f>SUM(G22:G33)</f>
        <v>22533</v>
      </c>
    </row>
    <row r="22" spans="1:7" s="25" customFormat="1" ht="25.5" x14ac:dyDescent="0.2">
      <c r="A22" s="51"/>
      <c r="B22" s="10" t="s">
        <v>223</v>
      </c>
      <c r="C22" s="39">
        <v>400</v>
      </c>
      <c r="D22" s="39">
        <v>400</v>
      </c>
      <c r="E22" s="39">
        <v>400</v>
      </c>
      <c r="F22" s="248"/>
      <c r="G22" s="39">
        <v>400</v>
      </c>
    </row>
    <row r="23" spans="1:7" s="5" customFormat="1" x14ac:dyDescent="0.2">
      <c r="A23" s="181"/>
      <c r="B23" s="10" t="s">
        <v>295</v>
      </c>
      <c r="C23" s="8"/>
      <c r="D23" s="8">
        <v>45</v>
      </c>
      <c r="E23" s="8">
        <v>45</v>
      </c>
      <c r="F23" s="248">
        <v>30</v>
      </c>
      <c r="G23" s="8">
        <f>E23+F23</f>
        <v>75</v>
      </c>
    </row>
    <row r="24" spans="1:7" s="5" customFormat="1" x14ac:dyDescent="0.2">
      <c r="A24" s="181"/>
      <c r="B24" s="229" t="s">
        <v>282</v>
      </c>
      <c r="C24" s="8"/>
      <c r="D24" s="8">
        <v>4000</v>
      </c>
      <c r="E24" s="8">
        <v>4000</v>
      </c>
      <c r="F24" s="248">
        <v>-600</v>
      </c>
      <c r="G24" s="8">
        <f t="shared" ref="G24:G33" si="0">E24+F24</f>
        <v>3400</v>
      </c>
    </row>
    <row r="25" spans="1:7" s="25" customFormat="1" x14ac:dyDescent="0.2">
      <c r="A25" s="51"/>
      <c r="B25" s="10" t="s">
        <v>245</v>
      </c>
      <c r="C25" s="39"/>
      <c r="D25" s="39">
        <v>886</v>
      </c>
      <c r="E25" s="39">
        <v>886</v>
      </c>
      <c r="F25" s="248"/>
      <c r="G25" s="8">
        <f t="shared" si="0"/>
        <v>886</v>
      </c>
    </row>
    <row r="26" spans="1:7" s="25" customFormat="1" x14ac:dyDescent="0.2">
      <c r="A26" s="51"/>
      <c r="B26" s="10" t="s">
        <v>248</v>
      </c>
      <c r="C26" s="39"/>
      <c r="D26" s="39">
        <v>170</v>
      </c>
      <c r="E26" s="39">
        <v>170</v>
      </c>
      <c r="F26" s="248"/>
      <c r="G26" s="8">
        <f t="shared" si="0"/>
        <v>170</v>
      </c>
    </row>
    <row r="27" spans="1:7" s="33" customFormat="1" x14ac:dyDescent="0.2">
      <c r="A27" s="52"/>
      <c r="B27" s="146" t="s">
        <v>244</v>
      </c>
      <c r="C27" s="39"/>
      <c r="D27" s="39">
        <v>261</v>
      </c>
      <c r="E27" s="39">
        <v>261</v>
      </c>
      <c r="F27" s="248"/>
      <c r="G27" s="8">
        <f t="shared" si="0"/>
        <v>261</v>
      </c>
    </row>
    <row r="28" spans="1:7" s="25" customFormat="1" x14ac:dyDescent="0.2">
      <c r="A28" s="51"/>
      <c r="B28" s="10" t="s">
        <v>246</v>
      </c>
      <c r="C28" s="39"/>
      <c r="D28" s="39">
        <v>63</v>
      </c>
      <c r="E28" s="39">
        <v>63</v>
      </c>
      <c r="F28" s="248"/>
      <c r="G28" s="8">
        <f t="shared" si="0"/>
        <v>63</v>
      </c>
    </row>
    <row r="29" spans="1:7" s="25" customFormat="1" x14ac:dyDescent="0.2">
      <c r="A29" s="51"/>
      <c r="B29" s="10" t="s">
        <v>247</v>
      </c>
      <c r="C29" s="39"/>
      <c r="D29" s="39">
        <v>160</v>
      </c>
      <c r="E29" s="39">
        <v>160</v>
      </c>
      <c r="F29" s="248"/>
      <c r="G29" s="8">
        <f t="shared" si="0"/>
        <v>160</v>
      </c>
    </row>
    <row r="30" spans="1:7" s="25" customFormat="1" x14ac:dyDescent="0.2">
      <c r="A30" s="181"/>
      <c r="B30" s="10" t="s">
        <v>281</v>
      </c>
      <c r="C30" s="39"/>
      <c r="D30" s="39">
        <v>90</v>
      </c>
      <c r="E30" s="39">
        <v>300</v>
      </c>
      <c r="F30" s="248"/>
      <c r="G30" s="8">
        <f t="shared" si="0"/>
        <v>300</v>
      </c>
    </row>
    <row r="31" spans="1:7" s="33" customFormat="1" x14ac:dyDescent="0.2">
      <c r="A31" s="52"/>
      <c r="B31" s="146" t="s">
        <v>224</v>
      </c>
      <c r="C31" s="39">
        <v>13800</v>
      </c>
      <c r="D31" s="39">
        <v>13800</v>
      </c>
      <c r="E31" s="39">
        <v>13800</v>
      </c>
      <c r="F31" s="248">
        <v>45</v>
      </c>
      <c r="G31" s="8">
        <f t="shared" si="0"/>
        <v>13845</v>
      </c>
    </row>
    <row r="32" spans="1:7" s="33" customFormat="1" x14ac:dyDescent="0.2">
      <c r="A32" s="52"/>
      <c r="B32" s="146" t="s">
        <v>261</v>
      </c>
      <c r="C32" s="39"/>
      <c r="D32" s="39">
        <v>123</v>
      </c>
      <c r="E32" s="39">
        <v>123</v>
      </c>
      <c r="F32" s="248">
        <v>2800</v>
      </c>
      <c r="G32" s="8">
        <f t="shared" si="0"/>
        <v>2923</v>
      </c>
    </row>
    <row r="33" spans="1:8" s="33" customFormat="1" x14ac:dyDescent="0.2">
      <c r="A33" s="52"/>
      <c r="B33" s="146" t="s">
        <v>345</v>
      </c>
      <c r="C33" s="45"/>
      <c r="D33" s="45"/>
      <c r="E33" s="45"/>
      <c r="F33" s="251">
        <v>50</v>
      </c>
      <c r="G33" s="8">
        <f t="shared" si="0"/>
        <v>50</v>
      </c>
    </row>
    <row r="34" spans="1:8" s="33" customFormat="1" x14ac:dyDescent="0.2">
      <c r="A34" s="232"/>
      <c r="B34" s="231"/>
      <c r="C34" s="167"/>
      <c r="D34" s="167"/>
      <c r="E34" s="167"/>
      <c r="F34" s="252"/>
      <c r="G34" s="167"/>
      <c r="H34" s="230"/>
    </row>
    <row r="35" spans="1:8" s="33" customFormat="1" x14ac:dyDescent="0.2">
      <c r="A35" s="30">
        <v>2221</v>
      </c>
      <c r="B35" s="31" t="s">
        <v>46</v>
      </c>
      <c r="C35" s="42">
        <f>SUM(C36:C38)</f>
        <v>75</v>
      </c>
      <c r="D35" s="42">
        <f>SUM(D36:D38)</f>
        <v>355</v>
      </c>
      <c r="E35" s="42">
        <f>SUM(E36:E38)</f>
        <v>355</v>
      </c>
      <c r="F35" s="250">
        <f>SUM(F36:F38)</f>
        <v>0</v>
      </c>
      <c r="G35" s="42">
        <f>SUM(G36:G38)</f>
        <v>355</v>
      </c>
    </row>
    <row r="36" spans="1:8" s="29" customFormat="1" x14ac:dyDescent="0.2">
      <c r="A36" s="34"/>
      <c r="B36" s="35" t="s">
        <v>97</v>
      </c>
      <c r="C36" s="39">
        <v>25</v>
      </c>
      <c r="D36" s="39">
        <v>25</v>
      </c>
      <c r="E36" s="39">
        <v>25</v>
      </c>
      <c r="F36" s="248"/>
      <c r="G36" s="39">
        <v>25</v>
      </c>
    </row>
    <row r="37" spans="1:8" s="29" customFormat="1" x14ac:dyDescent="0.2">
      <c r="A37" s="34"/>
      <c r="B37" s="153" t="s">
        <v>226</v>
      </c>
      <c r="C37" s="39">
        <v>50</v>
      </c>
      <c r="D37" s="39">
        <v>50</v>
      </c>
      <c r="E37" s="39">
        <v>50</v>
      </c>
      <c r="F37" s="248"/>
      <c r="G37" s="39">
        <v>50</v>
      </c>
    </row>
    <row r="38" spans="1:8" s="29" customFormat="1" x14ac:dyDescent="0.2">
      <c r="A38" s="34"/>
      <c r="B38" s="153" t="s">
        <v>290</v>
      </c>
      <c r="C38" s="39"/>
      <c r="D38" s="39">
        <v>280</v>
      </c>
      <c r="E38" s="39">
        <v>280</v>
      </c>
      <c r="F38" s="248"/>
      <c r="G38" s="39">
        <v>280</v>
      </c>
    </row>
    <row r="39" spans="1:8" s="33" customFormat="1" x14ac:dyDescent="0.2">
      <c r="A39" s="53"/>
      <c r="B39" s="54"/>
      <c r="C39" s="50"/>
      <c r="D39" s="50"/>
      <c r="E39" s="50"/>
      <c r="F39" s="253"/>
      <c r="G39" s="50"/>
    </row>
    <row r="40" spans="1:8" s="33" customFormat="1" x14ac:dyDescent="0.2">
      <c r="A40" s="30">
        <v>2292</v>
      </c>
      <c r="B40" s="31" t="s">
        <v>114</v>
      </c>
      <c r="C40" s="32">
        <f>SUM(C41:C41)</f>
        <v>445</v>
      </c>
      <c r="D40" s="32">
        <f>SUM(D41:D41)</f>
        <v>445</v>
      </c>
      <c r="E40" s="32">
        <f>SUM(E41:E41)</f>
        <v>445</v>
      </c>
      <c r="F40" s="245">
        <f>SUM(F41:F41)</f>
        <v>0</v>
      </c>
      <c r="G40" s="32">
        <f>SUM(G41:G41)</f>
        <v>445</v>
      </c>
    </row>
    <row r="41" spans="1:8" s="33" customFormat="1" x14ac:dyDescent="0.2">
      <c r="A41" s="52"/>
      <c r="B41" s="146" t="s">
        <v>227</v>
      </c>
      <c r="C41" s="39">
        <v>445</v>
      </c>
      <c r="D41" s="39">
        <v>445</v>
      </c>
      <c r="E41" s="39">
        <v>445</v>
      </c>
      <c r="F41" s="248"/>
      <c r="G41" s="39">
        <v>445</v>
      </c>
    </row>
    <row r="42" spans="1:8" s="25" customFormat="1" x14ac:dyDescent="0.2">
      <c r="A42" s="18"/>
      <c r="B42" s="40"/>
      <c r="F42" s="247"/>
    </row>
    <row r="43" spans="1:8" s="55" customFormat="1" x14ac:dyDescent="0.2">
      <c r="A43" s="30">
        <v>2321</v>
      </c>
      <c r="B43" s="31" t="s">
        <v>47</v>
      </c>
      <c r="C43" s="42">
        <f>SUM(C44:C49)</f>
        <v>3376</v>
      </c>
      <c r="D43" s="42">
        <f>SUM(D44:D49)</f>
        <v>9626</v>
      </c>
      <c r="E43" s="42">
        <f>SUM(E44:E49)</f>
        <v>9626</v>
      </c>
      <c r="F43" s="250">
        <f>SUM(F44:F49)</f>
        <v>0</v>
      </c>
      <c r="G43" s="42">
        <f>SUM(G44:G49)</f>
        <v>9626</v>
      </c>
    </row>
    <row r="44" spans="1:8" s="55" customFormat="1" ht="12" customHeight="1" x14ac:dyDescent="0.2">
      <c r="A44" s="52"/>
      <c r="B44" s="150" t="s">
        <v>228</v>
      </c>
      <c r="C44" s="39">
        <v>55</v>
      </c>
      <c r="D44" s="39">
        <v>55</v>
      </c>
      <c r="E44" s="39">
        <v>55</v>
      </c>
      <c r="F44" s="248"/>
      <c r="G44" s="39">
        <v>55</v>
      </c>
    </row>
    <row r="45" spans="1:8" s="55" customFormat="1" x14ac:dyDescent="0.2">
      <c r="A45" s="52"/>
      <c r="B45" s="150" t="s">
        <v>229</v>
      </c>
      <c r="C45" s="39">
        <v>10</v>
      </c>
      <c r="D45" s="39">
        <v>10</v>
      </c>
      <c r="E45" s="39">
        <v>10</v>
      </c>
      <c r="F45" s="248"/>
      <c r="G45" s="39">
        <v>10</v>
      </c>
    </row>
    <row r="46" spans="1:8" s="55" customFormat="1" x14ac:dyDescent="0.2">
      <c r="A46" s="52"/>
      <c r="B46" s="150" t="s">
        <v>230</v>
      </c>
      <c r="C46" s="39">
        <v>11</v>
      </c>
      <c r="D46" s="39">
        <v>11</v>
      </c>
      <c r="E46" s="39">
        <v>11</v>
      </c>
      <c r="F46" s="248"/>
      <c r="G46" s="39">
        <v>11</v>
      </c>
    </row>
    <row r="47" spans="1:8" s="55" customFormat="1" x14ac:dyDescent="0.2">
      <c r="A47" s="52"/>
      <c r="B47" s="150" t="s">
        <v>231</v>
      </c>
      <c r="C47" s="39">
        <v>0</v>
      </c>
      <c r="D47" s="39">
        <v>0</v>
      </c>
      <c r="E47" s="39">
        <v>0</v>
      </c>
      <c r="F47" s="248"/>
      <c r="G47" s="39">
        <v>0</v>
      </c>
    </row>
    <row r="48" spans="1:8" s="55" customFormat="1" x14ac:dyDescent="0.2">
      <c r="A48" s="52"/>
      <c r="B48" s="150" t="s">
        <v>232</v>
      </c>
      <c r="C48" s="39">
        <v>300</v>
      </c>
      <c r="D48" s="39">
        <v>300</v>
      </c>
      <c r="E48" s="39">
        <v>300</v>
      </c>
      <c r="F48" s="248"/>
      <c r="G48" s="39">
        <v>300</v>
      </c>
    </row>
    <row r="49" spans="1:7" s="57" customFormat="1" x14ac:dyDescent="0.2">
      <c r="A49" s="52"/>
      <c r="B49" s="150" t="s">
        <v>283</v>
      </c>
      <c r="C49" s="39">
        <v>3000</v>
      </c>
      <c r="D49" s="39">
        <v>9250</v>
      </c>
      <c r="E49" s="39">
        <v>9250</v>
      </c>
      <c r="F49" s="248"/>
      <c r="G49" s="39">
        <v>9250</v>
      </c>
    </row>
    <row r="50" spans="1:7" s="55" customFormat="1" x14ac:dyDescent="0.2">
      <c r="A50" s="53"/>
      <c r="B50" s="58"/>
      <c r="F50" s="254"/>
    </row>
    <row r="51" spans="1:7" s="25" customFormat="1" x14ac:dyDescent="0.2">
      <c r="A51" s="30">
        <v>2333</v>
      </c>
      <c r="B51" s="31" t="s">
        <v>48</v>
      </c>
      <c r="C51" s="32">
        <f>SUM(C52:C54)</f>
        <v>130</v>
      </c>
      <c r="D51" s="32">
        <f>SUM(D52:D54)</f>
        <v>130</v>
      </c>
      <c r="E51" s="32">
        <f>SUM(E52:E54)</f>
        <v>130</v>
      </c>
      <c r="F51" s="245">
        <f>SUM(F52:F54)</f>
        <v>0</v>
      </c>
      <c r="G51" s="32">
        <f>SUM(G52:G54)</f>
        <v>130</v>
      </c>
    </row>
    <row r="52" spans="1:7" s="25" customFormat="1" x14ac:dyDescent="0.2">
      <c r="A52" s="37"/>
      <c r="B52" s="10" t="s">
        <v>233</v>
      </c>
      <c r="C52" s="39">
        <v>25</v>
      </c>
      <c r="D52" s="39">
        <v>25</v>
      </c>
      <c r="E52" s="39">
        <v>25</v>
      </c>
      <c r="F52" s="248"/>
      <c r="G52" s="39">
        <v>25</v>
      </c>
    </row>
    <row r="53" spans="1:7" s="25" customFormat="1" x14ac:dyDescent="0.2">
      <c r="A53" s="37"/>
      <c r="B53" s="10" t="s">
        <v>48</v>
      </c>
      <c r="C53" s="39">
        <v>90</v>
      </c>
      <c r="D53" s="39">
        <v>90</v>
      </c>
      <c r="E53" s="39">
        <v>90</v>
      </c>
      <c r="F53" s="248"/>
      <c r="G53" s="39">
        <v>90</v>
      </c>
    </row>
    <row r="54" spans="1:7" s="25" customFormat="1" x14ac:dyDescent="0.2">
      <c r="A54" s="37"/>
      <c r="B54" s="10" t="s">
        <v>234</v>
      </c>
      <c r="C54" s="39">
        <v>15</v>
      </c>
      <c r="D54" s="39">
        <v>15</v>
      </c>
      <c r="E54" s="39">
        <v>15</v>
      </c>
      <c r="F54" s="248"/>
      <c r="G54" s="39">
        <v>15</v>
      </c>
    </row>
    <row r="55" spans="1:7" s="25" customFormat="1" x14ac:dyDescent="0.2">
      <c r="A55" s="47"/>
      <c r="B55" s="48"/>
      <c r="F55" s="247"/>
    </row>
    <row r="56" spans="1:7" s="25" customFormat="1" x14ac:dyDescent="0.2">
      <c r="A56" s="30">
        <v>3111</v>
      </c>
      <c r="B56" s="31" t="s">
        <v>49</v>
      </c>
      <c r="C56" s="42">
        <f>SUM(C57:C64)</f>
        <v>2122</v>
      </c>
      <c r="D56" s="42">
        <f>SUM(D57:D64)</f>
        <v>3009</v>
      </c>
      <c r="E56" s="42">
        <f>SUM(E57:E64)</f>
        <v>3009</v>
      </c>
      <c r="F56" s="250">
        <f>SUM(F57:F64)</f>
        <v>0</v>
      </c>
      <c r="G56" s="42">
        <f>SUM(G57:G64)</f>
        <v>3009</v>
      </c>
    </row>
    <row r="57" spans="1:7" s="25" customFormat="1" x14ac:dyDescent="0.2">
      <c r="A57" s="37"/>
      <c r="B57" s="38" t="s">
        <v>84</v>
      </c>
      <c r="C57" s="36">
        <v>1311</v>
      </c>
      <c r="D57" s="36">
        <v>1311</v>
      </c>
      <c r="E57" s="36">
        <v>1311</v>
      </c>
      <c r="F57" s="246"/>
      <c r="G57" s="36">
        <v>1311</v>
      </c>
    </row>
    <row r="58" spans="1:7" s="25" customFormat="1" x14ac:dyDescent="0.2">
      <c r="A58" s="37"/>
      <c r="B58" s="10" t="s">
        <v>293</v>
      </c>
      <c r="C58" s="36"/>
      <c r="D58" s="36">
        <v>164</v>
      </c>
      <c r="E58" s="36">
        <v>164</v>
      </c>
      <c r="F58" s="246"/>
      <c r="G58" s="36">
        <v>164</v>
      </c>
    </row>
    <row r="59" spans="1:7" s="25" customFormat="1" x14ac:dyDescent="0.2">
      <c r="A59" s="37"/>
      <c r="B59" s="38" t="s">
        <v>277</v>
      </c>
      <c r="C59" s="36"/>
      <c r="D59" s="36">
        <v>181</v>
      </c>
      <c r="E59" s="36">
        <f>SUM(D59:D59)</f>
        <v>181</v>
      </c>
      <c r="F59" s="246"/>
      <c r="G59" s="36">
        <v>181</v>
      </c>
    </row>
    <row r="60" spans="1:7" s="25" customFormat="1" x14ac:dyDescent="0.2">
      <c r="A60" s="37"/>
      <c r="B60" s="38" t="s">
        <v>35</v>
      </c>
      <c r="C60" s="36">
        <v>811</v>
      </c>
      <c r="D60" s="36">
        <v>811</v>
      </c>
      <c r="E60" s="36">
        <v>811</v>
      </c>
      <c r="F60" s="246"/>
      <c r="G60" s="36">
        <v>811</v>
      </c>
    </row>
    <row r="61" spans="1:7" s="25" customFormat="1" x14ac:dyDescent="0.2">
      <c r="A61" s="37"/>
      <c r="B61" s="10" t="s">
        <v>257</v>
      </c>
      <c r="C61" s="36"/>
      <c r="D61" s="36">
        <v>128</v>
      </c>
      <c r="E61" s="36">
        <v>128</v>
      </c>
      <c r="F61" s="246"/>
      <c r="G61" s="36">
        <v>128</v>
      </c>
    </row>
    <row r="62" spans="1:7" s="25" customFormat="1" x14ac:dyDescent="0.2">
      <c r="A62" s="37"/>
      <c r="B62" s="10" t="s">
        <v>253</v>
      </c>
      <c r="C62" s="36"/>
      <c r="D62" s="36">
        <v>167</v>
      </c>
      <c r="E62" s="36">
        <v>167</v>
      </c>
      <c r="F62" s="246"/>
      <c r="G62" s="36">
        <v>167</v>
      </c>
    </row>
    <row r="63" spans="1:7" s="25" customFormat="1" x14ac:dyDescent="0.2">
      <c r="A63" s="37"/>
      <c r="B63" s="10" t="s">
        <v>249</v>
      </c>
      <c r="C63" s="36"/>
      <c r="D63" s="36">
        <v>102</v>
      </c>
      <c r="E63" s="36">
        <v>102</v>
      </c>
      <c r="F63" s="246"/>
      <c r="G63" s="36">
        <v>102</v>
      </c>
    </row>
    <row r="64" spans="1:7" s="25" customFormat="1" x14ac:dyDescent="0.2">
      <c r="A64" s="37"/>
      <c r="B64" s="10" t="s">
        <v>258</v>
      </c>
      <c r="C64" s="36"/>
      <c r="D64" s="36">
        <v>145</v>
      </c>
      <c r="E64" s="36">
        <v>145</v>
      </c>
      <c r="F64" s="246"/>
      <c r="G64" s="36">
        <v>145</v>
      </c>
    </row>
    <row r="65" spans="1:7" s="25" customFormat="1" x14ac:dyDescent="0.2">
      <c r="A65" s="47"/>
      <c r="B65" s="48"/>
      <c r="F65" s="247"/>
    </row>
    <row r="66" spans="1:7" s="25" customFormat="1" x14ac:dyDescent="0.2">
      <c r="A66" s="30">
        <v>3113</v>
      </c>
      <c r="B66" s="31" t="s">
        <v>50</v>
      </c>
      <c r="C66" s="42">
        <f>SUM(C67:C77)</f>
        <v>22257</v>
      </c>
      <c r="D66" s="42">
        <f>SUM(D67:D77)</f>
        <v>22600</v>
      </c>
      <c r="E66" s="42">
        <f>SUM(E67:E77)</f>
        <v>22600</v>
      </c>
      <c r="F66" s="250">
        <f>SUM(F67:F77)</f>
        <v>2986</v>
      </c>
      <c r="G66" s="42">
        <f>SUM(G67:G77)</f>
        <v>25586</v>
      </c>
    </row>
    <row r="67" spans="1:7" s="25" customFormat="1" x14ac:dyDescent="0.2">
      <c r="A67" s="37"/>
      <c r="B67" s="38" t="s">
        <v>36</v>
      </c>
      <c r="C67" s="36">
        <v>3273</v>
      </c>
      <c r="D67" s="36">
        <v>3273</v>
      </c>
      <c r="E67" s="36">
        <v>3273</v>
      </c>
      <c r="F67" s="246"/>
      <c r="G67" s="36">
        <v>3273</v>
      </c>
    </row>
    <row r="68" spans="1:7" s="25" customFormat="1" ht="12.75" customHeight="1" x14ac:dyDescent="0.2">
      <c r="A68" s="37"/>
      <c r="B68" s="38" t="s">
        <v>115</v>
      </c>
      <c r="C68" s="36">
        <v>3886</v>
      </c>
      <c r="D68" s="36">
        <v>3886</v>
      </c>
      <c r="E68" s="36">
        <v>3886</v>
      </c>
      <c r="F68" s="246"/>
      <c r="G68" s="36">
        <v>3886</v>
      </c>
    </row>
    <row r="69" spans="1:7" s="25" customFormat="1" x14ac:dyDescent="0.2">
      <c r="A69" s="37"/>
      <c r="B69" s="10" t="s">
        <v>135</v>
      </c>
      <c r="C69" s="36">
        <v>14</v>
      </c>
      <c r="D69" s="36">
        <v>12</v>
      </c>
      <c r="E69" s="36">
        <v>12</v>
      </c>
      <c r="F69" s="246"/>
      <c r="G69" s="36">
        <v>12</v>
      </c>
    </row>
    <row r="70" spans="1:7" s="25" customFormat="1" ht="26.25" customHeight="1" x14ac:dyDescent="0.2">
      <c r="A70" s="37"/>
      <c r="B70" s="17" t="s">
        <v>136</v>
      </c>
      <c r="C70" s="36">
        <v>4</v>
      </c>
      <c r="D70" s="36">
        <v>6</v>
      </c>
      <c r="E70" s="36">
        <v>6</v>
      </c>
      <c r="F70" s="246"/>
      <c r="G70" s="36">
        <v>6</v>
      </c>
    </row>
    <row r="71" spans="1:7" s="25" customFormat="1" ht="15" customHeight="1" x14ac:dyDescent="0.2">
      <c r="A71" s="37"/>
      <c r="B71" s="17" t="s">
        <v>352</v>
      </c>
      <c r="C71" s="36"/>
      <c r="D71" s="36"/>
      <c r="E71" s="36"/>
      <c r="F71" s="246">
        <v>66</v>
      </c>
      <c r="G71" s="36">
        <f>E71+F71</f>
        <v>66</v>
      </c>
    </row>
    <row r="72" spans="1:7" s="25" customFormat="1" ht="12.75" customHeight="1" x14ac:dyDescent="0.2">
      <c r="A72" s="37"/>
      <c r="B72" s="17" t="s">
        <v>254</v>
      </c>
      <c r="C72" s="36"/>
      <c r="D72" s="36">
        <v>198</v>
      </c>
      <c r="E72" s="36">
        <v>198</v>
      </c>
      <c r="F72" s="246"/>
      <c r="G72" s="36">
        <v>198</v>
      </c>
    </row>
    <row r="73" spans="1:7" s="25" customFormat="1" ht="12.75" customHeight="1" x14ac:dyDescent="0.2">
      <c r="A73" s="37"/>
      <c r="B73" s="17" t="s">
        <v>255</v>
      </c>
      <c r="C73" s="36"/>
      <c r="D73" s="36">
        <v>145</v>
      </c>
      <c r="E73" s="36">
        <v>145</v>
      </c>
      <c r="F73" s="246"/>
      <c r="G73" s="36">
        <v>145</v>
      </c>
    </row>
    <row r="74" spans="1:7" s="5" customFormat="1" ht="12.75" customHeight="1" x14ac:dyDescent="0.2">
      <c r="A74" s="9"/>
      <c r="B74" s="17" t="s">
        <v>131</v>
      </c>
      <c r="C74" s="172">
        <v>5000</v>
      </c>
      <c r="D74" s="172">
        <v>5000</v>
      </c>
      <c r="E74" s="172">
        <v>5000</v>
      </c>
      <c r="F74" s="246"/>
      <c r="G74" s="172">
        <v>5000</v>
      </c>
    </row>
    <row r="75" spans="1:7" s="5" customFormat="1" ht="12.75" customHeight="1" x14ac:dyDescent="0.2">
      <c r="A75" s="9"/>
      <c r="B75" s="17" t="s">
        <v>132</v>
      </c>
      <c r="C75" s="172">
        <v>4500</v>
      </c>
      <c r="D75" s="172">
        <v>4500</v>
      </c>
      <c r="E75" s="172">
        <v>4500</v>
      </c>
      <c r="F75" s="246">
        <v>2630</v>
      </c>
      <c r="G75" s="172">
        <f>E75+F75</f>
        <v>7130</v>
      </c>
    </row>
    <row r="76" spans="1:7" s="5" customFormat="1" ht="12.75" customHeight="1" x14ac:dyDescent="0.2">
      <c r="A76" s="9"/>
      <c r="B76" s="17" t="s">
        <v>134</v>
      </c>
      <c r="C76" s="172">
        <v>5500</v>
      </c>
      <c r="D76" s="172">
        <v>5500</v>
      </c>
      <c r="E76" s="172">
        <v>5500</v>
      </c>
      <c r="F76" s="246"/>
      <c r="G76" s="172">
        <v>5500</v>
      </c>
    </row>
    <row r="77" spans="1:7" s="25" customFormat="1" ht="12.75" customHeight="1" x14ac:dyDescent="0.2">
      <c r="A77" s="37"/>
      <c r="B77" s="61" t="s">
        <v>117</v>
      </c>
      <c r="C77" s="36">
        <v>80</v>
      </c>
      <c r="D77" s="36">
        <v>80</v>
      </c>
      <c r="E77" s="36">
        <v>80</v>
      </c>
      <c r="F77" s="246">
        <v>290</v>
      </c>
      <c r="G77" s="36">
        <f>E77+F77</f>
        <v>370</v>
      </c>
    </row>
    <row r="78" spans="1:7" s="25" customFormat="1" x14ac:dyDescent="0.2">
      <c r="A78" s="47"/>
      <c r="B78" s="48"/>
      <c r="F78" s="247"/>
    </row>
    <row r="79" spans="1:7" s="25" customFormat="1" x14ac:dyDescent="0.2">
      <c r="A79" s="30">
        <v>3141</v>
      </c>
      <c r="B79" s="31" t="s">
        <v>51</v>
      </c>
      <c r="C79" s="32">
        <f>SUM(C80)</f>
        <v>450</v>
      </c>
      <c r="D79" s="32">
        <f>SUM(D80)</f>
        <v>450</v>
      </c>
      <c r="E79" s="32">
        <f>SUM(E80)</f>
        <v>450</v>
      </c>
      <c r="F79" s="245">
        <f>SUM(F80)</f>
        <v>0</v>
      </c>
      <c r="G79" s="32">
        <f>SUM(G80)</f>
        <v>450</v>
      </c>
    </row>
    <row r="80" spans="1:7" s="25" customFormat="1" x14ac:dyDescent="0.2">
      <c r="A80" s="63"/>
      <c r="B80" s="38" t="s">
        <v>7</v>
      </c>
      <c r="C80" s="39">
        <v>450</v>
      </c>
      <c r="D80" s="39">
        <v>450</v>
      </c>
      <c r="E80" s="39">
        <v>450</v>
      </c>
      <c r="F80" s="248"/>
      <c r="G80" s="39">
        <v>450</v>
      </c>
    </row>
    <row r="81" spans="1:7" s="25" customFormat="1" x14ac:dyDescent="0.2">
      <c r="A81" s="64"/>
      <c r="B81" s="48"/>
      <c r="F81" s="247"/>
    </row>
    <row r="82" spans="1:7" s="25" customFormat="1" x14ac:dyDescent="0.2">
      <c r="A82" s="30">
        <v>3314</v>
      </c>
      <c r="B82" s="31" t="s">
        <v>17</v>
      </c>
      <c r="C82" s="32">
        <f>SUM(C83:C86)</f>
        <v>1937</v>
      </c>
      <c r="D82" s="32">
        <f>SUM(D83:D86)</f>
        <v>2065.5</v>
      </c>
      <c r="E82" s="32">
        <f>SUM(E83:E88)</f>
        <v>2065.5</v>
      </c>
      <c r="F82" s="245">
        <f>SUM(F83:F88)</f>
        <v>130</v>
      </c>
      <c r="G82" s="32">
        <f>SUM(G83:G88)</f>
        <v>2195.5</v>
      </c>
    </row>
    <row r="83" spans="1:7" s="25" customFormat="1" x14ac:dyDescent="0.2">
      <c r="A83" s="37"/>
      <c r="B83" s="10" t="s">
        <v>235</v>
      </c>
      <c r="C83" s="39">
        <v>950</v>
      </c>
      <c r="D83" s="39">
        <v>1023</v>
      </c>
      <c r="E83" s="39">
        <v>1023</v>
      </c>
      <c r="F83" s="248"/>
      <c r="G83" s="39">
        <v>1023</v>
      </c>
    </row>
    <row r="84" spans="1:7" s="25" customFormat="1" x14ac:dyDescent="0.2">
      <c r="A84" s="37"/>
      <c r="B84" s="10" t="s">
        <v>186</v>
      </c>
      <c r="C84" s="39">
        <v>324</v>
      </c>
      <c r="D84" s="39">
        <v>349</v>
      </c>
      <c r="E84" s="39">
        <v>349</v>
      </c>
      <c r="F84" s="248"/>
      <c r="G84" s="39">
        <v>349</v>
      </c>
    </row>
    <row r="85" spans="1:7" s="25" customFormat="1" x14ac:dyDescent="0.2">
      <c r="A85" s="37"/>
      <c r="B85" s="10" t="s">
        <v>236</v>
      </c>
      <c r="C85" s="39">
        <v>19</v>
      </c>
      <c r="D85" s="39">
        <v>20.5</v>
      </c>
      <c r="E85" s="39">
        <v>20.5</v>
      </c>
      <c r="F85" s="248"/>
      <c r="G85" s="39">
        <v>20.5</v>
      </c>
    </row>
    <row r="86" spans="1:7" s="25" customFormat="1" x14ac:dyDescent="0.2">
      <c r="A86" s="37"/>
      <c r="B86" s="10" t="s">
        <v>188</v>
      </c>
      <c r="C86" s="39">
        <v>644</v>
      </c>
      <c r="D86" s="39">
        <v>673</v>
      </c>
      <c r="E86" s="39">
        <v>673</v>
      </c>
      <c r="F86" s="248">
        <v>17</v>
      </c>
      <c r="G86" s="39">
        <f>E86+F86</f>
        <v>690</v>
      </c>
    </row>
    <row r="87" spans="1:7" s="25" customFormat="1" x14ac:dyDescent="0.2">
      <c r="A87" s="37"/>
      <c r="B87" s="10" t="s">
        <v>355</v>
      </c>
      <c r="C87" s="39"/>
      <c r="D87" s="39"/>
      <c r="E87" s="39"/>
      <c r="F87" s="248">
        <v>20</v>
      </c>
      <c r="G87" s="39">
        <f>E87+F87</f>
        <v>20</v>
      </c>
    </row>
    <row r="88" spans="1:7" s="25" customFormat="1" ht="25.5" x14ac:dyDescent="0.2">
      <c r="A88" s="37"/>
      <c r="B88" s="10" t="s">
        <v>356</v>
      </c>
      <c r="C88" s="39"/>
      <c r="D88" s="39"/>
      <c r="E88" s="39"/>
      <c r="F88" s="248">
        <v>93</v>
      </c>
      <c r="G88" s="39">
        <f>E88+F88</f>
        <v>93</v>
      </c>
    </row>
    <row r="89" spans="1:7" s="25" customFormat="1" x14ac:dyDescent="0.2">
      <c r="A89" s="47"/>
      <c r="B89" s="48"/>
      <c r="F89" s="247"/>
    </row>
    <row r="90" spans="1:7" s="25" customFormat="1" x14ac:dyDescent="0.2">
      <c r="A90" s="30">
        <v>3315</v>
      </c>
      <c r="B90" s="31" t="s">
        <v>82</v>
      </c>
      <c r="C90" s="32">
        <f>SUM(C91:C92)</f>
        <v>200</v>
      </c>
      <c r="D90" s="32">
        <f>SUM(D91:D92)</f>
        <v>200</v>
      </c>
      <c r="E90" s="32">
        <f>SUM(E91:E92)</f>
        <v>200</v>
      </c>
      <c r="F90" s="245"/>
      <c r="G90" s="32">
        <f>SUM(G91:G92)</f>
        <v>200</v>
      </c>
    </row>
    <row r="91" spans="1:7" s="25" customFormat="1" x14ac:dyDescent="0.2">
      <c r="A91" s="37"/>
      <c r="B91" s="10" t="s">
        <v>137</v>
      </c>
      <c r="C91" s="36">
        <v>129</v>
      </c>
      <c r="D91" s="36">
        <v>129</v>
      </c>
      <c r="E91" s="36">
        <v>129</v>
      </c>
      <c r="F91" s="246"/>
      <c r="G91" s="36">
        <v>129</v>
      </c>
    </row>
    <row r="92" spans="1:7" s="25" customFormat="1" x14ac:dyDescent="0.2">
      <c r="A92" s="37"/>
      <c r="B92" s="38" t="s">
        <v>105</v>
      </c>
      <c r="C92" s="36">
        <v>71</v>
      </c>
      <c r="D92" s="36">
        <v>71</v>
      </c>
      <c r="E92" s="36">
        <v>71</v>
      </c>
      <c r="F92" s="246"/>
      <c r="G92" s="36">
        <v>71</v>
      </c>
    </row>
    <row r="93" spans="1:7" s="25" customFormat="1" x14ac:dyDescent="0.2">
      <c r="A93" s="47"/>
      <c r="B93" s="48"/>
      <c r="F93" s="247"/>
    </row>
    <row r="94" spans="1:7" s="55" customFormat="1" x14ac:dyDescent="0.2">
      <c r="A94" s="30">
        <v>3319</v>
      </c>
      <c r="B94" s="31" t="s">
        <v>18</v>
      </c>
      <c r="C94" s="32">
        <f>SUM(C95:C100)</f>
        <v>3729</v>
      </c>
      <c r="D94" s="32">
        <f>SUM(D95:D100)</f>
        <v>3831</v>
      </c>
      <c r="E94" s="32">
        <f>SUM(E95:E100)</f>
        <v>3831</v>
      </c>
      <c r="F94" s="245">
        <f>SUM(F95:F100)</f>
        <v>83.5</v>
      </c>
      <c r="G94" s="32">
        <f>SUM(G95:G100)</f>
        <v>3914.5</v>
      </c>
    </row>
    <row r="95" spans="1:7" s="25" customFormat="1" x14ac:dyDescent="0.2">
      <c r="A95" s="43"/>
      <c r="B95" s="10" t="s">
        <v>138</v>
      </c>
      <c r="C95" s="39">
        <v>1858</v>
      </c>
      <c r="D95" s="39">
        <v>1878</v>
      </c>
      <c r="E95" s="39">
        <v>1878</v>
      </c>
      <c r="F95" s="248">
        <v>3.5</v>
      </c>
      <c r="G95" s="39">
        <f>E95+F95</f>
        <v>1881.5</v>
      </c>
    </row>
    <row r="96" spans="1:7" s="25" customFormat="1" x14ac:dyDescent="0.2">
      <c r="A96" s="43"/>
      <c r="B96" s="10" t="s">
        <v>359</v>
      </c>
      <c r="C96" s="39"/>
      <c r="D96" s="39"/>
      <c r="E96" s="39"/>
      <c r="F96" s="248">
        <v>80</v>
      </c>
      <c r="G96" s="39">
        <f t="shared" ref="G96:G100" si="1">E96+F96</f>
        <v>80</v>
      </c>
    </row>
    <row r="97" spans="1:7" s="25" customFormat="1" x14ac:dyDescent="0.2">
      <c r="A97" s="43"/>
      <c r="B97" s="38" t="s">
        <v>98</v>
      </c>
      <c r="C97" s="39">
        <v>1527</v>
      </c>
      <c r="D97" s="39">
        <v>1609</v>
      </c>
      <c r="E97" s="39">
        <v>1609</v>
      </c>
      <c r="F97" s="248"/>
      <c r="G97" s="39">
        <f t="shared" si="1"/>
        <v>1609</v>
      </c>
    </row>
    <row r="98" spans="1:7" s="25" customFormat="1" x14ac:dyDescent="0.2">
      <c r="A98" s="43"/>
      <c r="B98" s="10" t="s">
        <v>139</v>
      </c>
      <c r="C98" s="39">
        <v>132</v>
      </c>
      <c r="D98" s="39">
        <v>132</v>
      </c>
      <c r="E98" s="39">
        <v>132</v>
      </c>
      <c r="F98" s="248"/>
      <c r="G98" s="39">
        <f t="shared" si="1"/>
        <v>132</v>
      </c>
    </row>
    <row r="99" spans="1:7" s="25" customFormat="1" x14ac:dyDescent="0.2">
      <c r="A99" s="43"/>
      <c r="B99" s="10" t="s">
        <v>140</v>
      </c>
      <c r="C99" s="39">
        <v>40</v>
      </c>
      <c r="D99" s="39">
        <v>40</v>
      </c>
      <c r="E99" s="39">
        <v>40</v>
      </c>
      <c r="F99" s="248"/>
      <c r="G99" s="39">
        <f t="shared" si="1"/>
        <v>40</v>
      </c>
    </row>
    <row r="100" spans="1:7" s="25" customFormat="1" x14ac:dyDescent="0.2">
      <c r="A100" s="43"/>
      <c r="B100" s="10" t="s">
        <v>141</v>
      </c>
      <c r="C100" s="39">
        <v>172</v>
      </c>
      <c r="D100" s="39">
        <v>172</v>
      </c>
      <c r="E100" s="39">
        <v>172</v>
      </c>
      <c r="F100" s="248"/>
      <c r="G100" s="39">
        <f t="shared" si="1"/>
        <v>172</v>
      </c>
    </row>
    <row r="101" spans="1:7" s="41" customFormat="1" x14ac:dyDescent="0.2">
      <c r="A101" s="65"/>
      <c r="B101" s="48"/>
      <c r="F101" s="249"/>
    </row>
    <row r="102" spans="1:7" s="33" customFormat="1" x14ac:dyDescent="0.2">
      <c r="A102" s="30">
        <v>3322</v>
      </c>
      <c r="B102" s="163" t="s">
        <v>330</v>
      </c>
      <c r="C102" s="42">
        <f>SUM(C103:C107)</f>
        <v>850</v>
      </c>
      <c r="D102" s="42">
        <f>SUM(D103:D107)</f>
        <v>2760</v>
      </c>
      <c r="E102" s="42">
        <f>SUM(E103:E107)</f>
        <v>2760</v>
      </c>
      <c r="F102" s="250">
        <f>SUM(F103:F107)</f>
        <v>0</v>
      </c>
      <c r="G102" s="42">
        <f>SUM(G103:G107)</f>
        <v>2760</v>
      </c>
    </row>
    <row r="103" spans="1:7" s="25" customFormat="1" x14ac:dyDescent="0.2">
      <c r="A103" s="66"/>
      <c r="B103" s="149" t="s">
        <v>142</v>
      </c>
      <c r="C103" s="39">
        <v>150</v>
      </c>
      <c r="D103" s="39">
        <v>150</v>
      </c>
      <c r="E103" s="39">
        <v>150</v>
      </c>
      <c r="F103" s="248"/>
      <c r="G103" s="39">
        <v>150</v>
      </c>
    </row>
    <row r="104" spans="1:7" s="25" customFormat="1" x14ac:dyDescent="0.2">
      <c r="A104" s="66"/>
      <c r="B104" s="149" t="s">
        <v>294</v>
      </c>
      <c r="C104" s="39"/>
      <c r="D104" s="39">
        <v>300</v>
      </c>
      <c r="E104" s="39">
        <v>300</v>
      </c>
      <c r="F104" s="248"/>
      <c r="G104" s="39">
        <v>300</v>
      </c>
    </row>
    <row r="105" spans="1:7" s="25" customFormat="1" x14ac:dyDescent="0.2">
      <c r="A105" s="66"/>
      <c r="B105" s="149" t="s">
        <v>143</v>
      </c>
      <c r="C105" s="39">
        <v>300</v>
      </c>
      <c r="D105" s="39">
        <v>300</v>
      </c>
      <c r="E105" s="39">
        <v>300</v>
      </c>
      <c r="F105" s="248"/>
      <c r="G105" s="39">
        <v>300</v>
      </c>
    </row>
    <row r="106" spans="1:7" s="25" customFormat="1" x14ac:dyDescent="0.2">
      <c r="A106" s="66"/>
      <c r="B106" s="149" t="s">
        <v>278</v>
      </c>
      <c r="C106" s="39"/>
      <c r="D106" s="39">
        <v>1575</v>
      </c>
      <c r="E106" s="39">
        <v>1575</v>
      </c>
      <c r="F106" s="248"/>
      <c r="G106" s="39">
        <v>1575</v>
      </c>
    </row>
    <row r="107" spans="1:7" s="25" customFormat="1" x14ac:dyDescent="0.2">
      <c r="A107" s="37"/>
      <c r="B107" s="146" t="s">
        <v>144</v>
      </c>
      <c r="C107" s="39">
        <v>400</v>
      </c>
      <c r="D107" s="39">
        <v>435</v>
      </c>
      <c r="E107" s="39">
        <v>435</v>
      </c>
      <c r="F107" s="248"/>
      <c r="G107" s="39">
        <v>435</v>
      </c>
    </row>
    <row r="108" spans="1:7" s="25" customFormat="1" x14ac:dyDescent="0.2">
      <c r="A108" s="67"/>
      <c r="B108" s="68"/>
      <c r="C108" s="49"/>
      <c r="D108" s="49"/>
      <c r="E108" s="49"/>
      <c r="F108" s="255"/>
      <c r="G108" s="49"/>
    </row>
    <row r="109" spans="1:7" s="33" customFormat="1" x14ac:dyDescent="0.2">
      <c r="A109" s="30">
        <v>3322</v>
      </c>
      <c r="B109" s="163" t="s">
        <v>331</v>
      </c>
      <c r="C109" s="32">
        <f>SUM(C110)</f>
        <v>985</v>
      </c>
      <c r="D109" s="32">
        <f>SUM(D110)</f>
        <v>985</v>
      </c>
      <c r="E109" s="32">
        <f>SUM(E110)</f>
        <v>985</v>
      </c>
      <c r="F109" s="245">
        <f>SUM(F110)</f>
        <v>0</v>
      </c>
      <c r="G109" s="32">
        <f>SUM(G110)</f>
        <v>985</v>
      </c>
    </row>
    <row r="110" spans="1:7" s="29" customFormat="1" x14ac:dyDescent="0.2">
      <c r="A110" s="34"/>
      <c r="B110" s="240" t="s">
        <v>145</v>
      </c>
      <c r="C110" s="36">
        <v>985</v>
      </c>
      <c r="D110" s="36">
        <v>985</v>
      </c>
      <c r="E110" s="36">
        <v>985</v>
      </c>
      <c r="F110" s="246"/>
      <c r="G110" s="36">
        <f>E110+F110</f>
        <v>985</v>
      </c>
    </row>
    <row r="111" spans="1:7" s="25" customFormat="1" x14ac:dyDescent="0.2">
      <c r="A111" s="69"/>
      <c r="B111" s="70"/>
      <c r="C111" s="46"/>
      <c r="D111" s="46"/>
      <c r="E111" s="46"/>
      <c r="F111" s="256"/>
      <c r="G111" s="46"/>
    </row>
    <row r="112" spans="1:7" s="33" customFormat="1" x14ac:dyDescent="0.2">
      <c r="A112" s="30">
        <v>3330</v>
      </c>
      <c r="B112" s="163" t="s">
        <v>271</v>
      </c>
      <c r="C112" s="32">
        <f>SUM(C113)</f>
        <v>0</v>
      </c>
      <c r="D112" s="32">
        <f>SUM(D113)</f>
        <v>8.5</v>
      </c>
      <c r="E112" s="32">
        <f>SUM(E113)</f>
        <v>8.5</v>
      </c>
      <c r="F112" s="245">
        <f>SUM(F113)</f>
        <v>0</v>
      </c>
      <c r="G112" s="32">
        <f>SUM(G113)</f>
        <v>8.5</v>
      </c>
    </row>
    <row r="113" spans="1:7" s="25" customFormat="1" x14ac:dyDescent="0.2">
      <c r="A113" s="66"/>
      <c r="B113" s="149" t="s">
        <v>250</v>
      </c>
      <c r="C113" s="36"/>
      <c r="D113" s="36">
        <v>8.5</v>
      </c>
      <c r="E113" s="36">
        <v>8.5</v>
      </c>
      <c r="F113" s="246"/>
      <c r="G113" s="36">
        <v>8.5</v>
      </c>
    </row>
    <row r="114" spans="1:7" s="25" customFormat="1" x14ac:dyDescent="0.2">
      <c r="A114" s="69"/>
      <c r="B114" s="70"/>
      <c r="C114" s="46"/>
      <c r="D114" s="46"/>
      <c r="E114" s="46"/>
      <c r="F114" s="256"/>
      <c r="G114" s="46"/>
    </row>
    <row r="115" spans="1:7" s="25" customFormat="1" x14ac:dyDescent="0.2">
      <c r="A115" s="30">
        <v>3341</v>
      </c>
      <c r="B115" s="31" t="s">
        <v>52</v>
      </c>
      <c r="C115" s="32">
        <f>SUM(C116:C117)</f>
        <v>1037</v>
      </c>
      <c r="D115" s="32">
        <f>SUM(D116:D117)</f>
        <v>1037</v>
      </c>
      <c r="E115" s="32">
        <f>SUM(E116:E117)</f>
        <v>1037</v>
      </c>
      <c r="F115" s="245"/>
      <c r="G115" s="32">
        <f>SUM(G116:G117)</f>
        <v>1037</v>
      </c>
    </row>
    <row r="116" spans="1:7" s="25" customFormat="1" x14ac:dyDescent="0.2">
      <c r="A116" s="37"/>
      <c r="B116" s="10" t="s">
        <v>146</v>
      </c>
      <c r="C116" s="39">
        <v>987</v>
      </c>
      <c r="D116" s="39">
        <v>987</v>
      </c>
      <c r="E116" s="39">
        <v>987</v>
      </c>
      <c r="F116" s="248"/>
      <c r="G116" s="39">
        <v>987</v>
      </c>
    </row>
    <row r="117" spans="1:7" s="25" customFormat="1" x14ac:dyDescent="0.2">
      <c r="A117" s="37"/>
      <c r="B117" s="10" t="s">
        <v>147</v>
      </c>
      <c r="C117" s="39">
        <v>50</v>
      </c>
      <c r="D117" s="39">
        <v>50</v>
      </c>
      <c r="E117" s="39">
        <v>50</v>
      </c>
      <c r="F117" s="248"/>
      <c r="G117" s="39">
        <v>50</v>
      </c>
    </row>
    <row r="118" spans="1:7" s="25" customFormat="1" x14ac:dyDescent="0.2">
      <c r="A118" s="20"/>
      <c r="B118" s="71"/>
      <c r="F118" s="247"/>
    </row>
    <row r="119" spans="1:7" s="55" customFormat="1" x14ac:dyDescent="0.2">
      <c r="A119" s="30">
        <v>3349</v>
      </c>
      <c r="B119" s="31" t="s">
        <v>53</v>
      </c>
      <c r="C119" s="72">
        <v>330</v>
      </c>
      <c r="D119" s="72">
        <v>330</v>
      </c>
      <c r="E119" s="72">
        <v>330</v>
      </c>
      <c r="F119" s="257"/>
      <c r="G119" s="72">
        <v>330</v>
      </c>
    </row>
    <row r="120" spans="1:7" s="55" customFormat="1" x14ac:dyDescent="0.2">
      <c r="A120" s="53"/>
      <c r="B120" s="73"/>
      <c r="F120" s="254"/>
    </row>
    <row r="121" spans="1:7" s="55" customFormat="1" x14ac:dyDescent="0.2">
      <c r="A121" s="30">
        <v>3399</v>
      </c>
      <c r="B121" s="31" t="s">
        <v>54</v>
      </c>
      <c r="C121" s="72">
        <v>195</v>
      </c>
      <c r="D121" s="72">
        <v>195</v>
      </c>
      <c r="E121" s="72">
        <v>195</v>
      </c>
      <c r="F121" s="257"/>
      <c r="G121" s="72">
        <v>195</v>
      </c>
    </row>
    <row r="122" spans="1:7" s="55" customFormat="1" x14ac:dyDescent="0.2">
      <c r="A122" s="52"/>
      <c r="B122" s="173"/>
      <c r="C122" s="174"/>
      <c r="D122" s="174"/>
      <c r="E122" s="174"/>
      <c r="F122" s="258"/>
      <c r="G122" s="174"/>
    </row>
    <row r="123" spans="1:7" s="25" customFormat="1" x14ac:dyDescent="0.2">
      <c r="A123" s="30">
        <v>3421</v>
      </c>
      <c r="B123" s="31" t="s">
        <v>87</v>
      </c>
      <c r="C123" s="32">
        <f>SUM(C124:C124)</f>
        <v>512</v>
      </c>
      <c r="D123" s="32">
        <f>SUM(D124:D124)</f>
        <v>512</v>
      </c>
      <c r="E123" s="32">
        <f>SUM(E124:E124)</f>
        <v>512</v>
      </c>
      <c r="F123" s="245"/>
      <c r="G123" s="32">
        <f>SUM(G124:G124)</f>
        <v>512</v>
      </c>
    </row>
    <row r="124" spans="1:7" s="25" customFormat="1" x14ac:dyDescent="0.2">
      <c r="A124" s="63"/>
      <c r="B124" s="38" t="s">
        <v>86</v>
      </c>
      <c r="C124" s="36">
        <v>512</v>
      </c>
      <c r="D124" s="36">
        <v>512</v>
      </c>
      <c r="E124" s="36">
        <v>512</v>
      </c>
      <c r="F124" s="246"/>
      <c r="G124" s="36">
        <v>512</v>
      </c>
    </row>
    <row r="125" spans="1:7" s="25" customFormat="1" x14ac:dyDescent="0.2">
      <c r="A125" s="64"/>
      <c r="B125" s="74"/>
      <c r="F125" s="247"/>
    </row>
    <row r="126" spans="1:7" s="55" customFormat="1" x14ac:dyDescent="0.2">
      <c r="A126" s="30">
        <v>3429</v>
      </c>
      <c r="B126" s="31" t="s">
        <v>55</v>
      </c>
      <c r="C126" s="42">
        <f>SUM(C127:C130)</f>
        <v>3630</v>
      </c>
      <c r="D126" s="42">
        <f>SUM(D127:D130)</f>
        <v>3630</v>
      </c>
      <c r="E126" s="42">
        <f>SUM(E127:E130)</f>
        <v>3630</v>
      </c>
      <c r="F126" s="250"/>
      <c r="G126" s="42">
        <f>SUM(G127:G130)</f>
        <v>3630</v>
      </c>
    </row>
    <row r="127" spans="1:7" s="25" customFormat="1" x14ac:dyDescent="0.2">
      <c r="A127" s="66"/>
      <c r="B127" s="10" t="s">
        <v>148</v>
      </c>
      <c r="C127" s="39">
        <v>590</v>
      </c>
      <c r="D127" s="39">
        <v>590</v>
      </c>
      <c r="E127" s="39">
        <v>590</v>
      </c>
      <c r="F127" s="248"/>
      <c r="G127" s="39">
        <v>590</v>
      </c>
    </row>
    <row r="128" spans="1:7" s="25" customFormat="1" ht="14.25" customHeight="1" x14ac:dyDescent="0.2">
      <c r="A128" s="66"/>
      <c r="B128" s="10" t="s">
        <v>149</v>
      </c>
      <c r="C128" s="39">
        <v>40</v>
      </c>
      <c r="D128" s="39">
        <v>40</v>
      </c>
      <c r="E128" s="39">
        <v>40</v>
      </c>
      <c r="F128" s="248"/>
      <c r="G128" s="39">
        <v>40</v>
      </c>
    </row>
    <row r="129" spans="1:8" s="25" customFormat="1" x14ac:dyDescent="0.2">
      <c r="A129" s="66"/>
      <c r="B129" s="10" t="s">
        <v>150</v>
      </c>
      <c r="C129" s="39">
        <v>2000</v>
      </c>
      <c r="D129" s="39">
        <v>2000</v>
      </c>
      <c r="E129" s="39">
        <v>2000</v>
      </c>
      <c r="F129" s="248"/>
      <c r="G129" s="39">
        <v>2000</v>
      </c>
    </row>
    <row r="130" spans="1:8" s="25" customFormat="1" x14ac:dyDescent="0.2">
      <c r="A130" s="66"/>
      <c r="B130" s="10" t="s">
        <v>151</v>
      </c>
      <c r="C130" s="39">
        <v>1000</v>
      </c>
      <c r="D130" s="39">
        <v>1000</v>
      </c>
      <c r="E130" s="39">
        <v>1000</v>
      </c>
      <c r="F130" s="248"/>
      <c r="G130" s="39">
        <v>1000</v>
      </c>
    </row>
    <row r="131" spans="1:8" s="25" customFormat="1" x14ac:dyDescent="0.2">
      <c r="A131" s="75"/>
      <c r="B131" s="48"/>
      <c r="F131" s="247"/>
    </row>
    <row r="132" spans="1:8" s="25" customFormat="1" x14ac:dyDescent="0.2">
      <c r="A132" s="30">
        <v>3612</v>
      </c>
      <c r="B132" s="31" t="s">
        <v>6</v>
      </c>
      <c r="C132" s="32">
        <f>SUM(C133:C136)</f>
        <v>37612</v>
      </c>
      <c r="D132" s="32">
        <f>SUM(D133:D136)</f>
        <v>59748</v>
      </c>
      <c r="E132" s="32">
        <f>SUM(E133:E136)</f>
        <v>59748</v>
      </c>
      <c r="F132" s="245">
        <f>SUM(F133:F136)</f>
        <v>0</v>
      </c>
      <c r="G132" s="32">
        <f>SUM(G133:G136)</f>
        <v>59748</v>
      </c>
    </row>
    <row r="133" spans="1:8" s="25" customFormat="1" ht="12.75" customHeight="1" x14ac:dyDescent="0.2">
      <c r="A133" s="76"/>
      <c r="B133" s="10" t="s">
        <v>152</v>
      </c>
      <c r="C133" s="39">
        <v>20112</v>
      </c>
      <c r="D133" s="39">
        <v>25860</v>
      </c>
      <c r="E133" s="39">
        <v>25860</v>
      </c>
      <c r="F133" s="248"/>
      <c r="G133" s="39">
        <v>25860</v>
      </c>
    </row>
    <row r="134" spans="1:8" s="25" customFormat="1" x14ac:dyDescent="0.2">
      <c r="A134" s="76"/>
      <c r="B134" s="10" t="s">
        <v>153</v>
      </c>
      <c r="C134" s="39">
        <v>3000</v>
      </c>
      <c r="D134" s="39">
        <v>3000</v>
      </c>
      <c r="E134" s="39">
        <v>3000</v>
      </c>
      <c r="F134" s="248"/>
      <c r="G134" s="39">
        <v>3000</v>
      </c>
    </row>
    <row r="135" spans="1:8" s="25" customFormat="1" x14ac:dyDescent="0.2">
      <c r="A135" s="76"/>
      <c r="B135" s="10" t="s">
        <v>256</v>
      </c>
      <c r="C135" s="39"/>
      <c r="D135" s="39">
        <v>100</v>
      </c>
      <c r="E135" s="39">
        <v>100</v>
      </c>
      <c r="F135" s="248"/>
      <c r="G135" s="39">
        <v>100</v>
      </c>
    </row>
    <row r="136" spans="1:8" s="62" customFormat="1" x14ac:dyDescent="0.2">
      <c r="A136" s="77"/>
      <c r="B136" s="10" t="s">
        <v>154</v>
      </c>
      <c r="C136" s="8">
        <v>14500</v>
      </c>
      <c r="D136" s="39">
        <v>30788</v>
      </c>
      <c r="E136" s="39">
        <v>30788</v>
      </c>
      <c r="F136" s="248"/>
      <c r="G136" s="39">
        <v>30788</v>
      </c>
    </row>
    <row r="137" spans="1:8" s="25" customFormat="1" x14ac:dyDescent="0.2">
      <c r="A137" s="47"/>
      <c r="B137" s="48"/>
      <c r="F137" s="247"/>
    </row>
    <row r="138" spans="1:8" s="25" customFormat="1" x14ac:dyDescent="0.2">
      <c r="A138" s="30">
        <v>3613</v>
      </c>
      <c r="B138" s="31" t="s">
        <v>0</v>
      </c>
      <c r="C138" s="32">
        <f>SUM(C139:C144)</f>
        <v>5590</v>
      </c>
      <c r="D138" s="32">
        <f>SUM(D139:D144)</f>
        <v>10070</v>
      </c>
      <c r="E138" s="32">
        <f>SUM(E139:E144)</f>
        <v>10070</v>
      </c>
      <c r="F138" s="245">
        <f>SUM(F139:F144)</f>
        <v>445</v>
      </c>
      <c r="G138" s="32">
        <f>SUM(G139:G144)</f>
        <v>10515</v>
      </c>
    </row>
    <row r="139" spans="1:8" s="25" customFormat="1" x14ac:dyDescent="0.2">
      <c r="A139" s="76"/>
      <c r="B139" s="10" t="s">
        <v>155</v>
      </c>
      <c r="C139" s="36">
        <v>1540</v>
      </c>
      <c r="D139" s="36">
        <v>1540</v>
      </c>
      <c r="E139" s="36">
        <v>1540</v>
      </c>
      <c r="F139" s="246">
        <v>60</v>
      </c>
      <c r="G139" s="36">
        <f t="shared" ref="G139:G144" si="2">E139+F139</f>
        <v>1600</v>
      </c>
      <c r="H139" s="225"/>
    </row>
    <row r="140" spans="1:8" s="25" customFormat="1" x14ac:dyDescent="0.2">
      <c r="A140" s="76"/>
      <c r="B140" s="10" t="s">
        <v>156</v>
      </c>
      <c r="C140" s="36">
        <v>1870</v>
      </c>
      <c r="D140" s="36">
        <v>2160</v>
      </c>
      <c r="E140" s="36">
        <v>2160</v>
      </c>
      <c r="F140" s="246"/>
      <c r="G140" s="36">
        <f t="shared" si="2"/>
        <v>2160</v>
      </c>
    </row>
    <row r="141" spans="1:8" s="25" customFormat="1" x14ac:dyDescent="0.2">
      <c r="A141" s="76"/>
      <c r="B141" s="10" t="s">
        <v>274</v>
      </c>
      <c r="C141" s="36"/>
      <c r="D141" s="36">
        <v>4000</v>
      </c>
      <c r="E141" s="36">
        <v>4000</v>
      </c>
      <c r="F141" s="246"/>
      <c r="G141" s="36">
        <f t="shared" si="2"/>
        <v>4000</v>
      </c>
    </row>
    <row r="142" spans="1:8" s="25" customFormat="1" x14ac:dyDescent="0.2">
      <c r="A142" s="76"/>
      <c r="B142" s="10" t="s">
        <v>284</v>
      </c>
      <c r="C142" s="39"/>
      <c r="D142" s="36">
        <v>90</v>
      </c>
      <c r="E142" s="36">
        <v>90</v>
      </c>
      <c r="F142" s="248">
        <v>385</v>
      </c>
      <c r="G142" s="36">
        <f t="shared" si="2"/>
        <v>475</v>
      </c>
    </row>
    <row r="143" spans="1:8" s="25" customFormat="1" x14ac:dyDescent="0.2">
      <c r="A143" s="76"/>
      <c r="B143" s="10" t="s">
        <v>289</v>
      </c>
      <c r="C143" s="39"/>
      <c r="D143" s="36">
        <v>100</v>
      </c>
      <c r="E143" s="36">
        <v>100</v>
      </c>
      <c r="F143" s="248"/>
      <c r="G143" s="36">
        <f t="shared" si="2"/>
        <v>100</v>
      </c>
    </row>
    <row r="144" spans="1:8" s="25" customFormat="1" x14ac:dyDescent="0.2">
      <c r="A144" s="76"/>
      <c r="B144" s="10" t="s">
        <v>157</v>
      </c>
      <c r="C144" s="36">
        <v>2180</v>
      </c>
      <c r="D144" s="36">
        <v>2180</v>
      </c>
      <c r="E144" s="36">
        <v>2180</v>
      </c>
      <c r="F144" s="246"/>
      <c r="G144" s="36">
        <f t="shared" si="2"/>
        <v>2180</v>
      </c>
    </row>
    <row r="145" spans="1:8" s="25" customFormat="1" x14ac:dyDescent="0.2">
      <c r="A145" s="20"/>
      <c r="B145" s="40"/>
      <c r="F145" s="247"/>
    </row>
    <row r="146" spans="1:8" s="55" customFormat="1" x14ac:dyDescent="0.2">
      <c r="A146" s="30">
        <v>3631</v>
      </c>
      <c r="B146" s="31" t="s">
        <v>56</v>
      </c>
      <c r="C146" s="42">
        <f>SUM(C147:C148)</f>
        <v>100</v>
      </c>
      <c r="D146" s="42">
        <f>SUM(D147:D148)</f>
        <v>200</v>
      </c>
      <c r="E146" s="42">
        <f>SUM(E147:E149)</f>
        <v>200</v>
      </c>
      <c r="F146" s="250">
        <f>SUM(F147:F149)</f>
        <v>85</v>
      </c>
      <c r="G146" s="42">
        <f>SUM(G147:G149)</f>
        <v>285</v>
      </c>
    </row>
    <row r="147" spans="1:8" s="25" customFormat="1" x14ac:dyDescent="0.2">
      <c r="A147" s="37"/>
      <c r="B147" s="10" t="s">
        <v>158</v>
      </c>
      <c r="C147" s="39">
        <v>100</v>
      </c>
      <c r="D147" s="39">
        <v>100</v>
      </c>
      <c r="E147" s="39">
        <v>100</v>
      </c>
      <c r="F147" s="248"/>
      <c r="G147" s="39">
        <v>100</v>
      </c>
    </row>
    <row r="148" spans="1:8" s="25" customFormat="1" x14ac:dyDescent="0.2">
      <c r="A148" s="37"/>
      <c r="B148" s="10" t="s">
        <v>285</v>
      </c>
      <c r="C148" s="39"/>
      <c r="D148" s="39">
        <v>100</v>
      </c>
      <c r="E148" s="39">
        <v>100</v>
      </c>
      <c r="F148" s="248"/>
      <c r="G148" s="39">
        <v>100</v>
      </c>
    </row>
    <row r="149" spans="1:8" s="25" customFormat="1" x14ac:dyDescent="0.2">
      <c r="A149" s="37"/>
      <c r="B149" s="10" t="s">
        <v>343</v>
      </c>
      <c r="C149" s="39"/>
      <c r="D149" s="39"/>
      <c r="E149" s="39"/>
      <c r="F149" s="246">
        <v>85</v>
      </c>
      <c r="G149" s="39">
        <f>E149+F149</f>
        <v>85</v>
      </c>
      <c r="H149" s="29"/>
    </row>
    <row r="150" spans="1:8" s="25" customFormat="1" x14ac:dyDescent="0.2">
      <c r="A150" s="18"/>
      <c r="B150" s="40"/>
      <c r="F150" s="247"/>
    </row>
    <row r="151" spans="1:8" s="55" customFormat="1" x14ac:dyDescent="0.2">
      <c r="A151" s="30">
        <v>3632</v>
      </c>
      <c r="B151" s="31" t="s">
        <v>57</v>
      </c>
      <c r="C151" s="32">
        <f>SUM(C152:C152)</f>
        <v>20</v>
      </c>
      <c r="D151" s="32">
        <f>SUM(D152:D152)</f>
        <v>20</v>
      </c>
      <c r="E151" s="32">
        <f>SUM(E152:E152)</f>
        <v>20</v>
      </c>
      <c r="F151" s="245"/>
      <c r="G151" s="32">
        <f>SUM(G152:G152)</f>
        <v>20</v>
      </c>
    </row>
    <row r="152" spans="1:8" s="55" customFormat="1" x14ac:dyDescent="0.2">
      <c r="A152" s="52"/>
      <c r="B152" s="150" t="s">
        <v>159</v>
      </c>
      <c r="C152" s="39">
        <v>20</v>
      </c>
      <c r="D152" s="39">
        <v>20</v>
      </c>
      <c r="E152" s="39">
        <v>20</v>
      </c>
      <c r="F152" s="248"/>
      <c r="G152" s="39">
        <v>20</v>
      </c>
    </row>
    <row r="153" spans="1:8" s="25" customFormat="1" x14ac:dyDescent="0.2">
      <c r="A153" s="20"/>
      <c r="B153" s="40"/>
      <c r="F153" s="247"/>
    </row>
    <row r="154" spans="1:8" s="55" customFormat="1" x14ac:dyDescent="0.2">
      <c r="A154" s="30">
        <v>3633</v>
      </c>
      <c r="B154" s="31" t="s">
        <v>59</v>
      </c>
      <c r="C154" s="32">
        <f>SUM(C155:C155)</f>
        <v>100</v>
      </c>
      <c r="D154" s="32">
        <f>SUM(D155:D155)</f>
        <v>100</v>
      </c>
      <c r="E154" s="32">
        <f>SUM(E155:E155)</f>
        <v>100</v>
      </c>
      <c r="F154" s="245"/>
      <c r="G154" s="32">
        <f>SUM(G155:G155)</f>
        <v>100</v>
      </c>
    </row>
    <row r="155" spans="1:8" s="25" customFormat="1" x14ac:dyDescent="0.2">
      <c r="A155" s="37"/>
      <c r="B155" s="10" t="s">
        <v>160</v>
      </c>
      <c r="C155" s="39">
        <v>100</v>
      </c>
      <c r="D155" s="39">
        <v>100</v>
      </c>
      <c r="E155" s="39">
        <v>100</v>
      </c>
      <c r="F155" s="248"/>
      <c r="G155" s="39">
        <v>100</v>
      </c>
    </row>
    <row r="156" spans="1:8" s="25" customFormat="1" x14ac:dyDescent="0.2">
      <c r="A156" s="47"/>
      <c r="B156" s="48"/>
      <c r="F156" s="247"/>
    </row>
    <row r="157" spans="1:8" s="55" customFormat="1" x14ac:dyDescent="0.2">
      <c r="A157" s="30">
        <v>3635</v>
      </c>
      <c r="B157" s="31" t="s">
        <v>60</v>
      </c>
      <c r="C157" s="42">
        <f>SUM(C158:C161)</f>
        <v>16300</v>
      </c>
      <c r="D157" s="42">
        <f>SUM(D158:D161)</f>
        <v>17045</v>
      </c>
      <c r="E157" s="42">
        <f>SUM(E158:E161)</f>
        <v>17045</v>
      </c>
      <c r="F157" s="250">
        <f>SUM(F158:F161)</f>
        <v>-30</v>
      </c>
      <c r="G157" s="42">
        <f>SUM(G158:G161)</f>
        <v>17015</v>
      </c>
    </row>
    <row r="158" spans="1:8" s="25" customFormat="1" x14ac:dyDescent="0.2">
      <c r="A158" s="66"/>
      <c r="B158" s="151" t="s">
        <v>161</v>
      </c>
      <c r="C158" s="36">
        <v>1000</v>
      </c>
      <c r="D158" s="36">
        <v>402</v>
      </c>
      <c r="E158" s="36">
        <v>402</v>
      </c>
      <c r="F158" s="246"/>
      <c r="G158" s="36">
        <f>E158+F158</f>
        <v>402</v>
      </c>
    </row>
    <row r="159" spans="1:8" s="60" customFormat="1" x14ac:dyDescent="0.2">
      <c r="A159" s="66"/>
      <c r="B159" s="151" t="s">
        <v>162</v>
      </c>
      <c r="C159" s="36">
        <v>15000</v>
      </c>
      <c r="D159" s="36">
        <v>16168</v>
      </c>
      <c r="E159" s="36">
        <v>16168</v>
      </c>
      <c r="F159" s="246"/>
      <c r="G159" s="36">
        <v>16168</v>
      </c>
    </row>
    <row r="160" spans="1:8" s="60" customFormat="1" x14ac:dyDescent="0.2">
      <c r="A160" s="66"/>
      <c r="B160" s="151" t="s">
        <v>265</v>
      </c>
      <c r="C160" s="36"/>
      <c r="D160" s="36">
        <v>175</v>
      </c>
      <c r="E160" s="36">
        <v>175</v>
      </c>
      <c r="F160" s="246">
        <v>-30</v>
      </c>
      <c r="G160" s="36">
        <f>E160+F160</f>
        <v>145</v>
      </c>
    </row>
    <row r="161" spans="1:8" s="25" customFormat="1" x14ac:dyDescent="0.2">
      <c r="A161" s="66"/>
      <c r="B161" s="44" t="s">
        <v>118</v>
      </c>
      <c r="C161" s="36">
        <v>300</v>
      </c>
      <c r="D161" s="36">
        <v>300</v>
      </c>
      <c r="E161" s="36">
        <v>300</v>
      </c>
      <c r="F161" s="246"/>
      <c r="G161" s="36">
        <v>300</v>
      </c>
    </row>
    <row r="162" spans="1:8" s="25" customFormat="1" x14ac:dyDescent="0.2">
      <c r="A162" s="75"/>
      <c r="B162" s="78"/>
      <c r="F162" s="247"/>
    </row>
    <row r="163" spans="1:8" s="55" customFormat="1" x14ac:dyDescent="0.2">
      <c r="A163" s="30">
        <v>3639</v>
      </c>
      <c r="B163" s="31" t="s">
        <v>61</v>
      </c>
      <c r="C163" s="32">
        <f>SUM(C164:C169)</f>
        <v>22980</v>
      </c>
      <c r="D163" s="32">
        <f>SUM(D164:D169)</f>
        <v>24390</v>
      </c>
      <c r="E163" s="32">
        <f>SUM(E164:E169)</f>
        <v>24390</v>
      </c>
      <c r="F163" s="245">
        <f>SUM(F164:F169)</f>
        <v>290</v>
      </c>
      <c r="G163" s="32">
        <f>SUM(G164:G169)</f>
        <v>24680</v>
      </c>
    </row>
    <row r="164" spans="1:8" s="274" customFormat="1" ht="25.5" customHeight="1" x14ac:dyDescent="0.2">
      <c r="A164" s="34"/>
      <c r="B164" s="35" t="s">
        <v>26</v>
      </c>
      <c r="C164" s="36">
        <v>22050</v>
      </c>
      <c r="D164" s="36">
        <v>22050</v>
      </c>
      <c r="E164" s="36">
        <v>22050</v>
      </c>
      <c r="F164" s="246">
        <v>150</v>
      </c>
      <c r="G164" s="36">
        <f>E164+F164</f>
        <v>22200</v>
      </c>
      <c r="H164" s="273"/>
    </row>
    <row r="165" spans="1:8" s="55" customFormat="1" x14ac:dyDescent="0.2">
      <c r="A165" s="66"/>
      <c r="B165" s="10" t="s">
        <v>163</v>
      </c>
      <c r="C165" s="36">
        <v>300</v>
      </c>
      <c r="D165" s="36">
        <v>300</v>
      </c>
      <c r="E165" s="36">
        <v>300</v>
      </c>
      <c r="F165" s="246">
        <v>140</v>
      </c>
      <c r="G165" s="36">
        <f>E165+F165</f>
        <v>440</v>
      </c>
    </row>
    <row r="166" spans="1:8" s="55" customFormat="1" x14ac:dyDescent="0.2">
      <c r="A166" s="66"/>
      <c r="B166" s="10" t="s">
        <v>286</v>
      </c>
      <c r="C166" s="36"/>
      <c r="D166" s="36">
        <v>1000</v>
      </c>
      <c r="E166" s="36">
        <v>1000</v>
      </c>
      <c r="F166" s="246"/>
      <c r="G166" s="36">
        <v>1000</v>
      </c>
    </row>
    <row r="167" spans="1:8" s="55" customFormat="1" x14ac:dyDescent="0.2">
      <c r="A167" s="66"/>
      <c r="B167" s="10" t="s">
        <v>164</v>
      </c>
      <c r="C167" s="36">
        <v>10</v>
      </c>
      <c r="D167" s="36">
        <v>10</v>
      </c>
      <c r="E167" s="36">
        <v>10</v>
      </c>
      <c r="F167" s="246"/>
      <c r="G167" s="36">
        <v>10</v>
      </c>
    </row>
    <row r="168" spans="1:8" s="55" customFormat="1" x14ac:dyDescent="0.2">
      <c r="A168" s="66"/>
      <c r="B168" s="10" t="s">
        <v>165</v>
      </c>
      <c r="C168" s="36">
        <v>20</v>
      </c>
      <c r="D168" s="36">
        <v>30</v>
      </c>
      <c r="E168" s="36">
        <v>30</v>
      </c>
      <c r="F168" s="246"/>
      <c r="G168" s="36">
        <v>30</v>
      </c>
    </row>
    <row r="169" spans="1:8" s="25" customFormat="1" x14ac:dyDescent="0.2">
      <c r="A169" s="66"/>
      <c r="B169" s="152" t="s">
        <v>166</v>
      </c>
      <c r="C169" s="36">
        <v>600</v>
      </c>
      <c r="D169" s="36">
        <v>1000</v>
      </c>
      <c r="E169" s="36">
        <v>1000</v>
      </c>
      <c r="F169" s="246"/>
      <c r="G169" s="36">
        <v>1000</v>
      </c>
    </row>
    <row r="170" spans="1:8" s="25" customFormat="1" x14ac:dyDescent="0.2">
      <c r="A170" s="64"/>
      <c r="B170" s="79"/>
      <c r="F170" s="247"/>
    </row>
    <row r="171" spans="1:8" s="25" customFormat="1" x14ac:dyDescent="0.2">
      <c r="A171" s="30">
        <v>3713</v>
      </c>
      <c r="B171" s="31" t="s">
        <v>113</v>
      </c>
      <c r="C171" s="32">
        <f>SUM(C172)</f>
        <v>525</v>
      </c>
      <c r="D171" s="32">
        <f>SUM(D172)</f>
        <v>565</v>
      </c>
      <c r="E171" s="32">
        <f>SUM(E172)</f>
        <v>565</v>
      </c>
      <c r="F171" s="245">
        <f>SUM(F172)</f>
        <v>0</v>
      </c>
      <c r="G171" s="32">
        <f>SUM(G172)</f>
        <v>565</v>
      </c>
    </row>
    <row r="172" spans="1:8" s="25" customFormat="1" x14ac:dyDescent="0.2">
      <c r="A172" s="51"/>
      <c r="B172" s="150" t="s">
        <v>167</v>
      </c>
      <c r="C172" s="39">
        <v>525</v>
      </c>
      <c r="D172" s="39">
        <v>565</v>
      </c>
      <c r="E172" s="39">
        <v>565</v>
      </c>
      <c r="F172" s="248"/>
      <c r="G172" s="39">
        <v>565</v>
      </c>
    </row>
    <row r="173" spans="1:8" s="25" customFormat="1" x14ac:dyDescent="0.2">
      <c r="A173" s="64"/>
      <c r="B173" s="79"/>
      <c r="F173" s="247"/>
    </row>
    <row r="174" spans="1:8" s="25" customFormat="1" x14ac:dyDescent="0.2">
      <c r="A174" s="30">
        <v>3722</v>
      </c>
      <c r="B174" s="31" t="s">
        <v>62</v>
      </c>
      <c r="C174" s="32">
        <f>SUM(C175:C186)</f>
        <v>18427</v>
      </c>
      <c r="D174" s="32">
        <f>SUM(D175:D186)</f>
        <v>18926</v>
      </c>
      <c r="E174" s="32">
        <f>SUM(E175:E186)</f>
        <v>18926</v>
      </c>
      <c r="F174" s="245">
        <f>SUM(F175:F186)</f>
        <v>31</v>
      </c>
      <c r="G174" s="32">
        <f>SUM(G175:G186)</f>
        <v>18957</v>
      </c>
    </row>
    <row r="175" spans="1:8" s="25" customFormat="1" x14ac:dyDescent="0.2">
      <c r="A175" s="51"/>
      <c r="B175" s="150" t="s">
        <v>168</v>
      </c>
      <c r="C175" s="39">
        <v>70</v>
      </c>
      <c r="D175" s="39">
        <v>90</v>
      </c>
      <c r="E175" s="39">
        <v>90</v>
      </c>
      <c r="F175" s="248"/>
      <c r="G175" s="39">
        <v>90</v>
      </c>
    </row>
    <row r="176" spans="1:8" s="25" customFormat="1" x14ac:dyDescent="0.2">
      <c r="A176" s="37"/>
      <c r="B176" s="10" t="s">
        <v>169</v>
      </c>
      <c r="C176" s="39">
        <v>3200</v>
      </c>
      <c r="D176" s="39">
        <v>3200</v>
      </c>
      <c r="E176" s="39">
        <v>3200</v>
      </c>
      <c r="F176" s="248"/>
      <c r="G176" s="39">
        <v>3200</v>
      </c>
    </row>
    <row r="177" spans="1:7" s="25" customFormat="1" ht="24.75" customHeight="1" x14ac:dyDescent="0.2">
      <c r="A177" s="37"/>
      <c r="B177" s="10" t="s">
        <v>170</v>
      </c>
      <c r="C177" s="39">
        <v>10</v>
      </c>
      <c r="D177" s="39">
        <v>0</v>
      </c>
      <c r="E177" s="39">
        <v>0</v>
      </c>
      <c r="F177" s="248"/>
      <c r="G177" s="39">
        <v>0</v>
      </c>
    </row>
    <row r="178" spans="1:7" s="25" customFormat="1" x14ac:dyDescent="0.2">
      <c r="A178" s="37"/>
      <c r="B178" s="10" t="s">
        <v>174</v>
      </c>
      <c r="C178" s="39">
        <v>35</v>
      </c>
      <c r="D178" s="39">
        <v>35</v>
      </c>
      <c r="E178" s="39">
        <v>35</v>
      </c>
      <c r="F178" s="248"/>
      <c r="G178" s="39">
        <v>35</v>
      </c>
    </row>
    <row r="179" spans="1:7" s="25" customFormat="1" x14ac:dyDescent="0.2">
      <c r="A179" s="37"/>
      <c r="B179" s="10" t="s">
        <v>175</v>
      </c>
      <c r="C179" s="39">
        <v>80</v>
      </c>
      <c r="D179" s="39">
        <v>80</v>
      </c>
      <c r="E179" s="39">
        <v>80</v>
      </c>
      <c r="F179" s="248"/>
      <c r="G179" s="39">
        <v>80</v>
      </c>
    </row>
    <row r="180" spans="1:7" s="25" customFormat="1" x14ac:dyDescent="0.2">
      <c r="A180" s="37"/>
      <c r="B180" s="10" t="s">
        <v>171</v>
      </c>
      <c r="C180" s="39">
        <v>150</v>
      </c>
      <c r="D180" s="39">
        <v>150</v>
      </c>
      <c r="E180" s="39">
        <v>150</v>
      </c>
      <c r="F180" s="248">
        <v>50</v>
      </c>
      <c r="G180" s="39">
        <f>E180+F180</f>
        <v>200</v>
      </c>
    </row>
    <row r="181" spans="1:7" s="25" customFormat="1" x14ac:dyDescent="0.2">
      <c r="A181" s="37"/>
      <c r="B181" s="10" t="s">
        <v>173</v>
      </c>
      <c r="C181" s="39">
        <v>152</v>
      </c>
      <c r="D181" s="39">
        <v>152</v>
      </c>
      <c r="E181" s="39">
        <v>152</v>
      </c>
      <c r="F181" s="248"/>
      <c r="G181" s="39">
        <v>152</v>
      </c>
    </row>
    <row r="182" spans="1:7" s="25" customFormat="1" x14ac:dyDescent="0.2">
      <c r="A182" s="37"/>
      <c r="B182" s="10" t="s">
        <v>266</v>
      </c>
      <c r="C182" s="39"/>
      <c r="D182" s="39">
        <v>19</v>
      </c>
      <c r="E182" s="39">
        <v>19</v>
      </c>
      <c r="F182" s="248">
        <v>-19</v>
      </c>
      <c r="G182" s="39">
        <f>E182+F182</f>
        <v>0</v>
      </c>
    </row>
    <row r="183" spans="1:7" s="25" customFormat="1" x14ac:dyDescent="0.2">
      <c r="A183" s="37"/>
      <c r="B183" s="10" t="s">
        <v>267</v>
      </c>
      <c r="C183" s="39"/>
      <c r="D183" s="39">
        <v>250</v>
      </c>
      <c r="E183" s="39">
        <v>250</v>
      </c>
      <c r="F183" s="248"/>
      <c r="G183" s="39">
        <f>E183+F183</f>
        <v>250</v>
      </c>
    </row>
    <row r="184" spans="1:7" s="25" customFormat="1" x14ac:dyDescent="0.2">
      <c r="A184" s="37"/>
      <c r="B184" s="10" t="s">
        <v>172</v>
      </c>
      <c r="C184" s="39">
        <v>730</v>
      </c>
      <c r="D184" s="39">
        <v>730</v>
      </c>
      <c r="E184" s="39">
        <v>730</v>
      </c>
      <c r="F184" s="248">
        <v>0</v>
      </c>
      <c r="G184" s="39">
        <f>E184+F184</f>
        <v>730</v>
      </c>
    </row>
    <row r="185" spans="1:7" s="5" customFormat="1" x14ac:dyDescent="0.2">
      <c r="A185" s="9"/>
      <c r="B185" s="10" t="s">
        <v>176</v>
      </c>
      <c r="C185" s="8">
        <v>10000</v>
      </c>
      <c r="D185" s="39">
        <v>10220</v>
      </c>
      <c r="E185" s="39">
        <v>10220</v>
      </c>
      <c r="F185" s="248"/>
      <c r="G185" s="39">
        <f>E185+F185</f>
        <v>10220</v>
      </c>
    </row>
    <row r="186" spans="1:7" s="5" customFormat="1" x14ac:dyDescent="0.2">
      <c r="A186" s="9"/>
      <c r="B186" s="10" t="s">
        <v>120</v>
      </c>
      <c r="C186" s="8">
        <v>4000</v>
      </c>
      <c r="D186" s="39">
        <v>4000</v>
      </c>
      <c r="E186" s="39">
        <v>4000</v>
      </c>
      <c r="F186" s="248"/>
      <c r="G186" s="39">
        <f>E186+F186</f>
        <v>4000</v>
      </c>
    </row>
    <row r="187" spans="1:7" s="5" customFormat="1" x14ac:dyDescent="0.2">
      <c r="A187" s="233"/>
      <c r="B187" s="177"/>
      <c r="C187" s="234"/>
      <c r="D187" s="50"/>
      <c r="E187" s="50"/>
      <c r="F187" s="253"/>
      <c r="G187" s="50"/>
    </row>
    <row r="188" spans="1:7" s="55" customFormat="1" x14ac:dyDescent="0.2">
      <c r="A188" s="30">
        <v>3745</v>
      </c>
      <c r="B188" s="31" t="s">
        <v>8</v>
      </c>
      <c r="C188" s="32">
        <f>SUM(C189:C192)</f>
        <v>293</v>
      </c>
      <c r="D188" s="32">
        <f>SUM(D189:D192)</f>
        <v>1253</v>
      </c>
      <c r="E188" s="32">
        <f>SUM(E189:E192)</f>
        <v>1253</v>
      </c>
      <c r="F188" s="245">
        <f>SUM(F189:F192)</f>
        <v>-550</v>
      </c>
      <c r="G188" s="32">
        <f>SUM(G189:G192)</f>
        <v>703</v>
      </c>
    </row>
    <row r="189" spans="1:7" s="56" customFormat="1" ht="27.75" customHeight="1" x14ac:dyDescent="0.2">
      <c r="A189" s="66"/>
      <c r="B189" s="152" t="s">
        <v>177</v>
      </c>
      <c r="C189" s="39">
        <v>287</v>
      </c>
      <c r="D189" s="39">
        <v>287</v>
      </c>
      <c r="E189" s="39">
        <v>287</v>
      </c>
      <c r="F189" s="248">
        <v>15</v>
      </c>
      <c r="G189" s="39">
        <f>E189+F189</f>
        <v>302</v>
      </c>
    </row>
    <row r="190" spans="1:7" s="56" customFormat="1" ht="25.5" x14ac:dyDescent="0.2">
      <c r="A190" s="66"/>
      <c r="B190" s="152" t="s">
        <v>178</v>
      </c>
      <c r="C190" s="39">
        <v>6</v>
      </c>
      <c r="D190" s="39">
        <v>6</v>
      </c>
      <c r="E190" s="39">
        <v>6</v>
      </c>
      <c r="F190" s="248"/>
      <c r="G190" s="39">
        <f>E190+F190</f>
        <v>6</v>
      </c>
    </row>
    <row r="191" spans="1:7" s="56" customFormat="1" x14ac:dyDescent="0.2">
      <c r="A191" s="66"/>
      <c r="B191" s="235" t="s">
        <v>347</v>
      </c>
      <c r="C191" s="39"/>
      <c r="D191" s="39">
        <v>60</v>
      </c>
      <c r="E191" s="39">
        <v>60</v>
      </c>
      <c r="F191" s="248">
        <v>35</v>
      </c>
      <c r="G191" s="39">
        <f>E191+F191</f>
        <v>95</v>
      </c>
    </row>
    <row r="192" spans="1:7" s="241" customFormat="1" x14ac:dyDescent="0.2">
      <c r="A192" s="34"/>
      <c r="B192" s="201" t="s">
        <v>259</v>
      </c>
      <c r="C192" s="36"/>
      <c r="D192" s="36">
        <v>900</v>
      </c>
      <c r="E192" s="36">
        <v>900</v>
      </c>
      <c r="F192" s="246">
        <v>-600</v>
      </c>
      <c r="G192" s="36">
        <f>E192+F192</f>
        <v>300</v>
      </c>
    </row>
    <row r="193" spans="1:7" s="56" customFormat="1" x14ac:dyDescent="0.2">
      <c r="A193" s="75"/>
      <c r="B193" s="80"/>
      <c r="C193" s="50"/>
      <c r="D193" s="50"/>
      <c r="E193" s="50"/>
      <c r="F193" s="253"/>
      <c r="G193" s="50"/>
    </row>
    <row r="194" spans="1:7" s="33" customFormat="1" x14ac:dyDescent="0.2">
      <c r="A194" s="30">
        <v>4312</v>
      </c>
      <c r="B194" s="163" t="s">
        <v>307</v>
      </c>
      <c r="C194" s="81">
        <f>SUM(C195)</f>
        <v>0</v>
      </c>
      <c r="D194" s="81">
        <f>SUM(D195)</f>
        <v>0</v>
      </c>
      <c r="E194" s="81">
        <f>SUM(E195)</f>
        <v>0</v>
      </c>
      <c r="F194" s="259">
        <f>SUM(F195)</f>
        <v>68</v>
      </c>
      <c r="G194" s="81">
        <f>SUM(G195)</f>
        <v>68</v>
      </c>
    </row>
    <row r="195" spans="1:7" s="33" customFormat="1" x14ac:dyDescent="0.2">
      <c r="A195" s="82"/>
      <c r="B195" s="146" t="s">
        <v>308</v>
      </c>
      <c r="C195" s="36"/>
      <c r="D195" s="36"/>
      <c r="E195" s="36"/>
      <c r="F195" s="246">
        <v>68</v>
      </c>
      <c r="G195" s="36">
        <f>SUM(E195:F195)</f>
        <v>68</v>
      </c>
    </row>
    <row r="196" spans="1:7" s="56" customFormat="1" x14ac:dyDescent="0.2">
      <c r="A196" s="75"/>
      <c r="B196" s="80"/>
      <c r="C196" s="50"/>
      <c r="D196" s="50"/>
      <c r="E196" s="50"/>
      <c r="F196" s="253"/>
      <c r="G196" s="50"/>
    </row>
    <row r="197" spans="1:7" s="33" customFormat="1" x14ac:dyDescent="0.2">
      <c r="A197" s="30">
        <v>4349</v>
      </c>
      <c r="B197" s="31" t="s">
        <v>99</v>
      </c>
      <c r="C197" s="81">
        <f>SUM(C198:C200)</f>
        <v>1212</v>
      </c>
      <c r="D197" s="81">
        <f>SUM(D198:D200)</f>
        <v>1212</v>
      </c>
      <c r="E197" s="81">
        <f>SUM(E198:E200)</f>
        <v>1212</v>
      </c>
      <c r="F197" s="259"/>
      <c r="G197" s="81">
        <f>SUM(G198:G200)</f>
        <v>1212</v>
      </c>
    </row>
    <row r="198" spans="1:7" s="33" customFormat="1" x14ac:dyDescent="0.2">
      <c r="A198" s="82"/>
      <c r="B198" s="146" t="s">
        <v>179</v>
      </c>
      <c r="C198" s="36">
        <v>1150</v>
      </c>
      <c r="D198" s="36">
        <v>1150</v>
      </c>
      <c r="E198" s="36">
        <v>1150</v>
      </c>
      <c r="F198" s="246"/>
      <c r="G198" s="36">
        <v>1150</v>
      </c>
    </row>
    <row r="199" spans="1:7" s="25" customFormat="1" x14ac:dyDescent="0.2">
      <c r="A199" s="37"/>
      <c r="B199" s="10" t="s">
        <v>180</v>
      </c>
      <c r="C199" s="36">
        <v>32</v>
      </c>
      <c r="D199" s="36">
        <v>32</v>
      </c>
      <c r="E199" s="36">
        <v>32</v>
      </c>
      <c r="F199" s="246"/>
      <c r="G199" s="36">
        <v>32</v>
      </c>
    </row>
    <row r="200" spans="1:7" s="25" customFormat="1" x14ac:dyDescent="0.2">
      <c r="A200" s="59"/>
      <c r="B200" s="9" t="s">
        <v>181</v>
      </c>
      <c r="C200" s="36">
        <v>30</v>
      </c>
      <c r="D200" s="36">
        <v>30</v>
      </c>
      <c r="E200" s="36">
        <v>30</v>
      </c>
      <c r="F200" s="246"/>
      <c r="G200" s="36">
        <v>30</v>
      </c>
    </row>
    <row r="201" spans="1:7" s="25" customFormat="1" x14ac:dyDescent="0.2">
      <c r="A201" s="20"/>
      <c r="B201" s="40"/>
      <c r="F201" s="247"/>
    </row>
    <row r="202" spans="1:7" s="33" customFormat="1" x14ac:dyDescent="0.2">
      <c r="A202" s="30">
        <v>4344</v>
      </c>
      <c r="B202" s="163" t="s">
        <v>309</v>
      </c>
      <c r="C202" s="81">
        <f>SUM(C203)</f>
        <v>0</v>
      </c>
      <c r="D202" s="81">
        <f>SUM(D203)</f>
        <v>0</v>
      </c>
      <c r="E202" s="81">
        <f>SUM(E203)</f>
        <v>0</v>
      </c>
      <c r="F202" s="259">
        <f>SUM(F203)</f>
        <v>5</v>
      </c>
      <c r="G202" s="81">
        <f>SUM(G203)</f>
        <v>5</v>
      </c>
    </row>
    <row r="203" spans="1:7" s="33" customFormat="1" x14ac:dyDescent="0.2">
      <c r="A203" s="82"/>
      <c r="B203" s="146" t="s">
        <v>310</v>
      </c>
      <c r="C203" s="36"/>
      <c r="D203" s="36"/>
      <c r="E203" s="36"/>
      <c r="F203" s="246">
        <v>5</v>
      </c>
      <c r="G203" s="36">
        <f>SUM(E203:F203)</f>
        <v>5</v>
      </c>
    </row>
    <row r="204" spans="1:7" s="25" customFormat="1" x14ac:dyDescent="0.2">
      <c r="A204" s="20"/>
      <c r="B204" s="40"/>
      <c r="F204" s="247"/>
    </row>
    <row r="205" spans="1:7" s="33" customFormat="1" x14ac:dyDescent="0.2">
      <c r="A205" s="30">
        <v>4350</v>
      </c>
      <c r="B205" s="163" t="s">
        <v>311</v>
      </c>
      <c r="C205" s="81">
        <f>SUM(C206:C208)</f>
        <v>0</v>
      </c>
      <c r="D205" s="81">
        <f>SUM(D206:D208)</f>
        <v>0</v>
      </c>
      <c r="E205" s="81">
        <f>SUM(E206:E208)</f>
        <v>0</v>
      </c>
      <c r="F205" s="259">
        <f>SUM(F206:F208)</f>
        <v>64</v>
      </c>
      <c r="G205" s="81">
        <f>SUM(G206:G208)</f>
        <v>64</v>
      </c>
    </row>
    <row r="206" spans="1:7" s="183" customFormat="1" x14ac:dyDescent="0.2">
      <c r="A206" s="171"/>
      <c r="B206" s="153" t="s">
        <v>313</v>
      </c>
      <c r="C206" s="201"/>
      <c r="D206" s="201"/>
      <c r="E206" s="201"/>
      <c r="F206" s="260">
        <v>7</v>
      </c>
      <c r="G206" s="201">
        <f>SUM(E206:F206)</f>
        <v>7</v>
      </c>
    </row>
    <row r="207" spans="1:7" s="183" customFormat="1" x14ac:dyDescent="0.2">
      <c r="A207" s="171"/>
      <c r="B207" s="153" t="s">
        <v>312</v>
      </c>
      <c r="C207" s="201"/>
      <c r="D207" s="201"/>
      <c r="E207" s="201"/>
      <c r="F207" s="260">
        <v>40</v>
      </c>
      <c r="G207" s="201">
        <f>SUM(E207:F207)</f>
        <v>40</v>
      </c>
    </row>
    <row r="208" spans="1:7" s="183" customFormat="1" x14ac:dyDescent="0.2">
      <c r="A208" s="171"/>
      <c r="B208" s="153" t="s">
        <v>314</v>
      </c>
      <c r="C208" s="201"/>
      <c r="D208" s="201"/>
      <c r="E208" s="201"/>
      <c r="F208" s="260">
        <v>17</v>
      </c>
      <c r="G208" s="201">
        <f>SUM(E208:F208)</f>
        <v>17</v>
      </c>
    </row>
    <row r="209" spans="1:7" s="33" customFormat="1" x14ac:dyDescent="0.2">
      <c r="A209" s="199"/>
      <c r="B209" s="154"/>
      <c r="C209" s="200"/>
      <c r="D209" s="200"/>
      <c r="E209" s="200"/>
      <c r="F209" s="261"/>
      <c r="G209" s="200"/>
    </row>
    <row r="210" spans="1:7" s="33" customFormat="1" ht="25.5" x14ac:dyDescent="0.2">
      <c r="A210" s="30">
        <v>4351</v>
      </c>
      <c r="B210" s="163" t="s">
        <v>315</v>
      </c>
      <c r="C210" s="81">
        <f>SUM(C211:C213)</f>
        <v>0</v>
      </c>
      <c r="D210" s="81">
        <f>SUM(D211:D213)</f>
        <v>0</v>
      </c>
      <c r="E210" s="81">
        <f>SUM(E211:E213)</f>
        <v>0</v>
      </c>
      <c r="F210" s="259">
        <f>SUM(F211:F213)</f>
        <v>732.5</v>
      </c>
      <c r="G210" s="81">
        <f>SUM(G211:G213)</f>
        <v>732.5</v>
      </c>
    </row>
    <row r="211" spans="1:7" s="183" customFormat="1" x14ac:dyDescent="0.2">
      <c r="A211" s="171"/>
      <c r="B211" s="153" t="s">
        <v>317</v>
      </c>
      <c r="C211" s="201"/>
      <c r="D211" s="201"/>
      <c r="E211" s="201"/>
      <c r="F211" s="260">
        <v>32.5</v>
      </c>
      <c r="G211" s="201">
        <f>SUM(E211:F211)</f>
        <v>32.5</v>
      </c>
    </row>
    <row r="212" spans="1:7" s="183" customFormat="1" x14ac:dyDescent="0.2">
      <c r="A212" s="202"/>
      <c r="B212" s="171" t="s">
        <v>316</v>
      </c>
      <c r="C212" s="201"/>
      <c r="D212" s="201"/>
      <c r="E212" s="201"/>
      <c r="F212" s="260">
        <v>700</v>
      </c>
      <c r="G212" s="201">
        <f>SUM(E212:F212)</f>
        <v>700</v>
      </c>
    </row>
    <row r="213" spans="1:7" s="25" customFormat="1" x14ac:dyDescent="0.2">
      <c r="A213" s="20"/>
      <c r="B213" s="40"/>
      <c r="F213" s="247"/>
    </row>
    <row r="214" spans="1:7" s="33" customFormat="1" x14ac:dyDescent="0.2">
      <c r="A214" s="30">
        <v>4356</v>
      </c>
      <c r="B214" s="163" t="s">
        <v>318</v>
      </c>
      <c r="C214" s="81">
        <f>SUM(C215:C217)</f>
        <v>0</v>
      </c>
      <c r="D214" s="81">
        <f>SUM(D215:D217)</f>
        <v>0</v>
      </c>
      <c r="E214" s="81">
        <f>SUM(E215:E217)</f>
        <v>0</v>
      </c>
      <c r="F214" s="259">
        <f>SUM(F215:F217)</f>
        <v>10</v>
      </c>
      <c r="G214" s="81">
        <f>SUM(G215:G217)</f>
        <v>10</v>
      </c>
    </row>
    <row r="215" spans="1:7" s="183" customFormat="1" x14ac:dyDescent="0.2">
      <c r="A215" s="171"/>
      <c r="B215" s="153" t="s">
        <v>319</v>
      </c>
      <c r="C215" s="201"/>
      <c r="D215" s="201"/>
      <c r="E215" s="201"/>
      <c r="F215" s="260">
        <v>5</v>
      </c>
      <c r="G215" s="201">
        <f>SUM(E215:F215)</f>
        <v>5</v>
      </c>
    </row>
    <row r="216" spans="1:7" s="183" customFormat="1" x14ac:dyDescent="0.2">
      <c r="A216" s="202"/>
      <c r="B216" s="171" t="s">
        <v>320</v>
      </c>
      <c r="C216" s="201"/>
      <c r="D216" s="201"/>
      <c r="E216" s="201"/>
      <c r="F216" s="260">
        <v>5</v>
      </c>
      <c r="G216" s="201">
        <f>SUM(E216:F216)</f>
        <v>5</v>
      </c>
    </row>
    <row r="217" spans="1:7" s="25" customFormat="1" x14ac:dyDescent="0.2">
      <c r="A217" s="20"/>
      <c r="B217" s="40"/>
      <c r="F217" s="247"/>
    </row>
    <row r="218" spans="1:7" s="33" customFormat="1" ht="25.5" x14ac:dyDescent="0.2">
      <c r="A218" s="30">
        <v>4357</v>
      </c>
      <c r="B218" s="163" t="s">
        <v>321</v>
      </c>
      <c r="C218" s="81">
        <f>SUM(C219:C221)</f>
        <v>0</v>
      </c>
      <c r="D218" s="81">
        <f>SUM(D219:D221)</f>
        <v>0</v>
      </c>
      <c r="E218" s="81">
        <f>SUM(E219:E221)</f>
        <v>0</v>
      </c>
      <c r="F218" s="259">
        <f>SUM(F219:F221)</f>
        <v>54</v>
      </c>
      <c r="G218" s="81">
        <f>SUM(G219:G221)</f>
        <v>54</v>
      </c>
    </row>
    <row r="219" spans="1:7" s="183" customFormat="1" x14ac:dyDescent="0.2">
      <c r="A219" s="171"/>
      <c r="B219" s="153" t="s">
        <v>322</v>
      </c>
      <c r="C219" s="201"/>
      <c r="D219" s="201"/>
      <c r="E219" s="201"/>
      <c r="F219" s="260">
        <v>15</v>
      </c>
      <c r="G219" s="201">
        <f>SUM(E219:F219)</f>
        <v>15</v>
      </c>
    </row>
    <row r="220" spans="1:7" s="183" customFormat="1" x14ac:dyDescent="0.2">
      <c r="A220" s="202"/>
      <c r="B220" s="171" t="s">
        <v>323</v>
      </c>
      <c r="C220" s="201"/>
      <c r="D220" s="201"/>
      <c r="E220" s="201"/>
      <c r="F220" s="260">
        <v>39</v>
      </c>
      <c r="G220" s="201">
        <f>SUM(E220:F220)</f>
        <v>39</v>
      </c>
    </row>
    <row r="221" spans="1:7" s="25" customFormat="1" x14ac:dyDescent="0.2">
      <c r="A221" s="20"/>
      <c r="B221" s="40"/>
      <c r="F221" s="247"/>
    </row>
    <row r="222" spans="1:7" s="33" customFormat="1" x14ac:dyDescent="0.2">
      <c r="A222" s="30">
        <v>4359</v>
      </c>
      <c r="B222" s="163" t="s">
        <v>324</v>
      </c>
      <c r="C222" s="81">
        <f>SUM(C223)</f>
        <v>0</v>
      </c>
      <c r="D222" s="81">
        <f>SUM(D223)</f>
        <v>0</v>
      </c>
      <c r="E222" s="81">
        <f>SUM(E223)</f>
        <v>0</v>
      </c>
      <c r="F222" s="259">
        <f>SUM(F223)</f>
        <v>176.5</v>
      </c>
      <c r="G222" s="81">
        <f>SUM(G223)</f>
        <v>176.5</v>
      </c>
    </row>
    <row r="223" spans="1:7" s="33" customFormat="1" ht="25.5" x14ac:dyDescent="0.2">
      <c r="A223" s="82"/>
      <c r="B223" s="146" t="s">
        <v>325</v>
      </c>
      <c r="C223" s="36"/>
      <c r="D223" s="36"/>
      <c r="E223" s="36"/>
      <c r="F223" s="246">
        <v>176.5</v>
      </c>
      <c r="G223" s="36">
        <f>+F223</f>
        <v>176.5</v>
      </c>
    </row>
    <row r="224" spans="1:7" s="25" customFormat="1" x14ac:dyDescent="0.2">
      <c r="A224" s="20"/>
      <c r="B224" s="40"/>
      <c r="F224" s="247"/>
    </row>
    <row r="225" spans="1:9" s="33" customFormat="1" x14ac:dyDescent="0.2">
      <c r="A225" s="30">
        <v>4371</v>
      </c>
      <c r="B225" s="163" t="s">
        <v>326</v>
      </c>
      <c r="C225" s="81">
        <f>SUM(C226)</f>
        <v>0</v>
      </c>
      <c r="D225" s="81">
        <f>SUM(D226)</f>
        <v>0</v>
      </c>
      <c r="E225" s="81">
        <f>SUM(E226)</f>
        <v>0</v>
      </c>
      <c r="F225" s="259">
        <f>SUM(F226)</f>
        <v>15</v>
      </c>
      <c r="G225" s="81">
        <f>SUM(G226)</f>
        <v>15</v>
      </c>
    </row>
    <row r="226" spans="1:9" s="33" customFormat="1" x14ac:dyDescent="0.2">
      <c r="A226" s="82"/>
      <c r="B226" s="146" t="s">
        <v>327</v>
      </c>
      <c r="C226" s="36"/>
      <c r="D226" s="36"/>
      <c r="E226" s="36"/>
      <c r="F226" s="246">
        <v>15</v>
      </c>
      <c r="G226" s="36">
        <f>SUM(E226:F226)</f>
        <v>15</v>
      </c>
    </row>
    <row r="227" spans="1:9" s="25" customFormat="1" x14ac:dyDescent="0.2">
      <c r="A227" s="20"/>
      <c r="B227" s="40"/>
      <c r="F227" s="247"/>
    </row>
    <row r="228" spans="1:9" s="33" customFormat="1" x14ac:dyDescent="0.2">
      <c r="A228" s="30">
        <v>4378</v>
      </c>
      <c r="B228" s="163" t="s">
        <v>328</v>
      </c>
      <c r="C228" s="81">
        <f>SUM(C229)</f>
        <v>0</v>
      </c>
      <c r="D228" s="81">
        <f>SUM(D229)</f>
        <v>0</v>
      </c>
      <c r="E228" s="81">
        <f>SUM(E229)</f>
        <v>0</v>
      </c>
      <c r="F228" s="259">
        <f>SUM(F229)</f>
        <v>25</v>
      </c>
      <c r="G228" s="81">
        <f>SUM(G229)</f>
        <v>25</v>
      </c>
      <c r="I228" s="55">
        <f>G228+G225+G222+G218+G214+G210+G205+G202+G194</f>
        <v>1150</v>
      </c>
    </row>
    <row r="229" spans="1:9" s="33" customFormat="1" x14ac:dyDescent="0.2">
      <c r="A229" s="82"/>
      <c r="B229" s="146" t="s">
        <v>329</v>
      </c>
      <c r="C229" s="36"/>
      <c r="D229" s="36"/>
      <c r="E229" s="36"/>
      <c r="F229" s="246">
        <v>25</v>
      </c>
      <c r="G229" s="36">
        <f>SUM(E229:F229)</f>
        <v>25</v>
      </c>
    </row>
    <row r="230" spans="1:9" s="25" customFormat="1" x14ac:dyDescent="0.2">
      <c r="A230" s="20"/>
      <c r="B230" s="40"/>
      <c r="F230" s="247"/>
    </row>
    <row r="231" spans="1:9" s="25" customFormat="1" x14ac:dyDescent="0.2">
      <c r="A231" s="30">
        <v>4379</v>
      </c>
      <c r="B231" s="31" t="s">
        <v>44</v>
      </c>
      <c r="C231" s="32">
        <f>SUM(C232)</f>
        <v>5</v>
      </c>
      <c r="D231" s="32">
        <f>SUM(D232)</f>
        <v>5</v>
      </c>
      <c r="E231" s="32">
        <f>SUM(E232)</f>
        <v>5</v>
      </c>
      <c r="F231" s="245"/>
      <c r="G231" s="32">
        <f>SUM(G232)</f>
        <v>5</v>
      </c>
    </row>
    <row r="232" spans="1:9" s="25" customFormat="1" x14ac:dyDescent="0.2">
      <c r="A232" s="37"/>
      <c r="B232" s="10" t="s">
        <v>182</v>
      </c>
      <c r="C232" s="39">
        <v>5</v>
      </c>
      <c r="D232" s="39">
        <v>5</v>
      </c>
      <c r="E232" s="39">
        <v>5</v>
      </c>
      <c r="F232" s="248"/>
      <c r="G232" s="39">
        <v>5</v>
      </c>
    </row>
    <row r="233" spans="1:9" s="25" customFormat="1" x14ac:dyDescent="0.2">
      <c r="A233" s="47"/>
      <c r="B233" s="48"/>
      <c r="F233" s="247"/>
    </row>
    <row r="234" spans="1:9" s="25" customFormat="1" x14ac:dyDescent="0.2">
      <c r="A234" s="83">
        <v>5212</v>
      </c>
      <c r="B234" s="84" t="s">
        <v>92</v>
      </c>
      <c r="C234" s="32">
        <f>SUM(C235)</f>
        <v>20</v>
      </c>
      <c r="D234" s="32">
        <f>SUM(D235)</f>
        <v>20</v>
      </c>
      <c r="E234" s="32">
        <f>SUM(E235)</f>
        <v>20</v>
      </c>
      <c r="F234" s="245">
        <f>SUM(F235)</f>
        <v>-2</v>
      </c>
      <c r="G234" s="192">
        <f>SUM(G235)</f>
        <v>18</v>
      </c>
    </row>
    <row r="235" spans="1:9" s="5" customFormat="1" x14ac:dyDescent="0.2">
      <c r="A235" s="9"/>
      <c r="B235" s="10" t="s">
        <v>183</v>
      </c>
      <c r="C235" s="8">
        <v>20</v>
      </c>
      <c r="D235" s="8">
        <v>20</v>
      </c>
      <c r="E235" s="8">
        <v>20</v>
      </c>
      <c r="F235" s="248">
        <v>-2</v>
      </c>
      <c r="G235" s="8">
        <f>E235+F235</f>
        <v>18</v>
      </c>
    </row>
    <row r="236" spans="1:9" s="25" customFormat="1" x14ac:dyDescent="0.2">
      <c r="A236" s="85"/>
      <c r="B236" s="86"/>
      <c r="C236" s="87"/>
      <c r="D236" s="87"/>
      <c r="E236" s="87"/>
      <c r="F236" s="262"/>
      <c r="G236" s="87"/>
    </row>
    <row r="237" spans="1:9" s="25" customFormat="1" x14ac:dyDescent="0.2">
      <c r="A237" s="83">
        <v>5272</v>
      </c>
      <c r="B237" s="84" t="s">
        <v>102</v>
      </c>
      <c r="C237" s="32">
        <f>SUM(C238:C238)</f>
        <v>20</v>
      </c>
      <c r="D237" s="32">
        <f>SUM(D238:D238)</f>
        <v>20</v>
      </c>
      <c r="E237" s="32">
        <f>SUM(E238:E238)</f>
        <v>20</v>
      </c>
      <c r="F237" s="245"/>
      <c r="G237" s="32">
        <f>SUM(G238:G238)</f>
        <v>20</v>
      </c>
    </row>
    <row r="238" spans="1:9" s="25" customFormat="1" x14ac:dyDescent="0.2">
      <c r="A238" s="37"/>
      <c r="B238" s="10" t="s">
        <v>184</v>
      </c>
      <c r="C238" s="45">
        <v>20</v>
      </c>
      <c r="D238" s="45">
        <v>20</v>
      </c>
      <c r="E238" s="45">
        <v>20</v>
      </c>
      <c r="F238" s="251"/>
      <c r="G238" s="45">
        <v>20</v>
      </c>
    </row>
    <row r="239" spans="1:9" s="25" customFormat="1" x14ac:dyDescent="0.2">
      <c r="A239" s="20"/>
      <c r="B239" s="40"/>
      <c r="F239" s="247"/>
    </row>
    <row r="240" spans="1:9" s="55" customFormat="1" x14ac:dyDescent="0.2">
      <c r="A240" s="30">
        <v>5311</v>
      </c>
      <c r="B240" s="31" t="s">
        <v>9</v>
      </c>
      <c r="C240" s="32">
        <f>SUM(C241:C248)</f>
        <v>5410</v>
      </c>
      <c r="D240" s="32">
        <f>SUM(D241:D248)</f>
        <v>5410</v>
      </c>
      <c r="E240" s="32">
        <f>SUM(E241:E248)</f>
        <v>5410</v>
      </c>
      <c r="F240" s="245"/>
      <c r="G240" s="32">
        <f>SUM(G241:G248)</f>
        <v>5410</v>
      </c>
    </row>
    <row r="241" spans="1:10" s="25" customFormat="1" x14ac:dyDescent="0.2">
      <c r="A241" s="88"/>
      <c r="B241" s="10" t="s">
        <v>185</v>
      </c>
      <c r="C241" s="36">
        <v>3289</v>
      </c>
      <c r="D241" s="36">
        <v>3289</v>
      </c>
      <c r="E241" s="36">
        <v>3289</v>
      </c>
      <c r="F241" s="246"/>
      <c r="G241" s="36">
        <v>3289</v>
      </c>
      <c r="J241" s="41"/>
    </row>
    <row r="242" spans="1:10" s="25" customFormat="1" x14ac:dyDescent="0.2">
      <c r="A242" s="88"/>
      <c r="B242" s="10" t="s">
        <v>186</v>
      </c>
      <c r="C242" s="36">
        <v>1118</v>
      </c>
      <c r="D242" s="36">
        <v>1118</v>
      </c>
      <c r="E242" s="36">
        <v>1118</v>
      </c>
      <c r="F242" s="246"/>
      <c r="G242" s="36">
        <v>1118</v>
      </c>
    </row>
    <row r="243" spans="1:10" s="25" customFormat="1" x14ac:dyDescent="0.2">
      <c r="A243" s="88"/>
      <c r="B243" s="10" t="s">
        <v>187</v>
      </c>
      <c r="C243" s="36">
        <v>66</v>
      </c>
      <c r="D243" s="36">
        <v>66</v>
      </c>
      <c r="E243" s="36">
        <v>66</v>
      </c>
      <c r="F243" s="246"/>
      <c r="G243" s="36">
        <v>66</v>
      </c>
    </row>
    <row r="244" spans="1:10" s="25" customFormat="1" x14ac:dyDescent="0.2">
      <c r="A244" s="88"/>
      <c r="B244" s="10" t="s">
        <v>188</v>
      </c>
      <c r="C244" s="36">
        <v>659</v>
      </c>
      <c r="D244" s="36">
        <v>659</v>
      </c>
      <c r="E244" s="36">
        <v>659</v>
      </c>
      <c r="F244" s="246"/>
      <c r="G244" s="36">
        <v>659</v>
      </c>
    </row>
    <row r="245" spans="1:10" s="25" customFormat="1" x14ac:dyDescent="0.2">
      <c r="A245" s="88"/>
      <c r="B245" s="10" t="s">
        <v>237</v>
      </c>
      <c r="C245" s="36">
        <v>0</v>
      </c>
      <c r="D245" s="36">
        <v>0</v>
      </c>
      <c r="E245" s="36">
        <v>0</v>
      </c>
      <c r="F245" s="246"/>
      <c r="G245" s="36">
        <v>0</v>
      </c>
    </row>
    <row r="246" spans="1:10" s="25" customFormat="1" x14ac:dyDescent="0.2">
      <c r="A246" s="88"/>
      <c r="B246" s="10" t="s">
        <v>189</v>
      </c>
      <c r="C246" s="36">
        <v>158</v>
      </c>
      <c r="D246" s="36">
        <v>158</v>
      </c>
      <c r="E246" s="36">
        <v>158</v>
      </c>
      <c r="F246" s="246"/>
      <c r="G246" s="36">
        <v>158</v>
      </c>
    </row>
    <row r="247" spans="1:10" s="25" customFormat="1" x14ac:dyDescent="0.2">
      <c r="A247" s="88"/>
      <c r="B247" s="10" t="s">
        <v>190</v>
      </c>
      <c r="C247" s="36">
        <v>0</v>
      </c>
      <c r="D247" s="36">
        <v>0</v>
      </c>
      <c r="E247" s="36">
        <v>0</v>
      </c>
      <c r="F247" s="246"/>
      <c r="G247" s="36">
        <v>0</v>
      </c>
    </row>
    <row r="248" spans="1:10" s="25" customFormat="1" x14ac:dyDescent="0.2">
      <c r="A248" s="88"/>
      <c r="B248" s="38" t="s">
        <v>89</v>
      </c>
      <c r="C248" s="36">
        <v>120</v>
      </c>
      <c r="D248" s="36">
        <v>120</v>
      </c>
      <c r="E248" s="36">
        <v>120</v>
      </c>
      <c r="F248" s="246"/>
      <c r="G248" s="36">
        <v>120</v>
      </c>
    </row>
    <row r="249" spans="1:10" s="25" customFormat="1" x14ac:dyDescent="0.2">
      <c r="A249" s="47"/>
      <c r="B249" s="48"/>
      <c r="F249" s="247"/>
    </row>
    <row r="250" spans="1:10" s="55" customFormat="1" x14ac:dyDescent="0.2">
      <c r="A250" s="30">
        <v>5512</v>
      </c>
      <c r="B250" s="31" t="s">
        <v>10</v>
      </c>
      <c r="C250" s="81">
        <f>SUM(C251:C255)</f>
        <v>1355</v>
      </c>
      <c r="D250" s="81">
        <f>SUM(D251:D255)</f>
        <v>1586</v>
      </c>
      <c r="E250" s="81">
        <f>SUM(E251:E255)</f>
        <v>1586</v>
      </c>
      <c r="F250" s="259">
        <f>SUM(F251:F255)</f>
        <v>0</v>
      </c>
      <c r="G250" s="81">
        <f>SUM(G251:G255)</f>
        <v>1586</v>
      </c>
    </row>
    <row r="251" spans="1:10" s="25" customFormat="1" ht="15.75" customHeight="1" x14ac:dyDescent="0.2">
      <c r="A251" s="37"/>
      <c r="B251" s="10" t="s">
        <v>191</v>
      </c>
      <c r="C251" s="39">
        <v>565</v>
      </c>
      <c r="D251" s="39">
        <v>605</v>
      </c>
      <c r="E251" s="39">
        <v>605</v>
      </c>
      <c r="F251" s="248"/>
      <c r="G251" s="39">
        <v>605</v>
      </c>
    </row>
    <row r="252" spans="1:10" s="25" customFormat="1" x14ac:dyDescent="0.2">
      <c r="A252" s="37"/>
      <c r="B252" s="10" t="s">
        <v>186</v>
      </c>
      <c r="C252" s="39">
        <v>80</v>
      </c>
      <c r="D252" s="39">
        <v>80</v>
      </c>
      <c r="E252" s="39">
        <v>80</v>
      </c>
      <c r="F252" s="248"/>
      <c r="G252" s="39">
        <v>80</v>
      </c>
    </row>
    <row r="253" spans="1:10" s="25" customFormat="1" x14ac:dyDescent="0.2">
      <c r="A253" s="37"/>
      <c r="B253" s="10" t="s">
        <v>188</v>
      </c>
      <c r="C253" s="39">
        <v>710</v>
      </c>
      <c r="D253" s="39">
        <v>710</v>
      </c>
      <c r="E253" s="39">
        <v>710</v>
      </c>
      <c r="F253" s="248"/>
      <c r="G253" s="39">
        <v>710</v>
      </c>
    </row>
    <row r="254" spans="1:10" s="25" customFormat="1" x14ac:dyDescent="0.2">
      <c r="A254" s="37"/>
      <c r="B254" s="10" t="s">
        <v>262</v>
      </c>
      <c r="C254" s="39"/>
      <c r="D254" s="39">
        <v>49</v>
      </c>
      <c r="E254" s="39">
        <v>49</v>
      </c>
      <c r="F254" s="248"/>
      <c r="G254" s="39">
        <v>49</v>
      </c>
    </row>
    <row r="255" spans="1:10" s="25" customFormat="1" x14ac:dyDescent="0.2">
      <c r="A255" s="37"/>
      <c r="B255" s="10" t="s">
        <v>263</v>
      </c>
      <c r="C255" s="39">
        <v>0</v>
      </c>
      <c r="D255" s="39">
        <v>142</v>
      </c>
      <c r="E255" s="39">
        <v>142</v>
      </c>
      <c r="F255" s="248"/>
      <c r="G255" s="39">
        <v>142</v>
      </c>
    </row>
    <row r="256" spans="1:10" s="25" customFormat="1" x14ac:dyDescent="0.2">
      <c r="A256" s="175"/>
      <c r="B256" s="168"/>
      <c r="C256" s="167"/>
      <c r="D256" s="167"/>
      <c r="E256" s="167"/>
      <c r="F256" s="252"/>
      <c r="G256" s="167"/>
    </row>
    <row r="257" spans="1:7" s="25" customFormat="1" x14ac:dyDescent="0.2">
      <c r="A257" s="30">
        <v>6112</v>
      </c>
      <c r="B257" s="31" t="s">
        <v>11</v>
      </c>
      <c r="C257" s="32">
        <f>SUM(C258:C260)</f>
        <v>3940</v>
      </c>
      <c r="D257" s="32">
        <f>SUM(D258:D260)</f>
        <v>3940</v>
      </c>
      <c r="E257" s="32">
        <f>SUM(E258:E260)</f>
        <v>3940</v>
      </c>
      <c r="F257" s="245"/>
      <c r="G257" s="32">
        <f>SUM(G258:G260)</f>
        <v>3940</v>
      </c>
    </row>
    <row r="258" spans="1:7" s="25" customFormat="1" ht="29.25" customHeight="1" x14ac:dyDescent="0.2">
      <c r="A258" s="52"/>
      <c r="B258" s="146" t="s">
        <v>192</v>
      </c>
      <c r="C258" s="39">
        <v>3200</v>
      </c>
      <c r="D258" s="39">
        <v>3200</v>
      </c>
      <c r="E258" s="39">
        <v>3200</v>
      </c>
      <c r="F258" s="248"/>
      <c r="G258" s="39">
        <v>3200</v>
      </c>
    </row>
    <row r="259" spans="1:7" s="25" customFormat="1" ht="23.25" customHeight="1" x14ac:dyDescent="0.2">
      <c r="A259" s="52"/>
      <c r="B259" s="146" t="s">
        <v>193</v>
      </c>
      <c r="C259" s="39">
        <v>660</v>
      </c>
      <c r="D259" s="39">
        <v>660</v>
      </c>
      <c r="E259" s="39">
        <v>660</v>
      </c>
      <c r="F259" s="248"/>
      <c r="G259" s="39">
        <v>660</v>
      </c>
    </row>
    <row r="260" spans="1:7" s="25" customFormat="1" x14ac:dyDescent="0.2">
      <c r="A260" s="52"/>
      <c r="B260" s="146" t="s">
        <v>194</v>
      </c>
      <c r="C260" s="39">
        <v>80</v>
      </c>
      <c r="D260" s="39">
        <v>80</v>
      </c>
      <c r="E260" s="39">
        <v>80</v>
      </c>
      <c r="F260" s="248"/>
      <c r="G260" s="39">
        <v>80</v>
      </c>
    </row>
    <row r="261" spans="1:7" s="25" customFormat="1" x14ac:dyDescent="0.2">
      <c r="A261" s="53"/>
      <c r="B261" s="154"/>
      <c r="C261" s="50"/>
      <c r="D261" s="50"/>
      <c r="E261" s="50"/>
      <c r="F261" s="253"/>
      <c r="G261" s="50"/>
    </row>
    <row r="262" spans="1:7" s="25" customFormat="1" x14ac:dyDescent="0.2">
      <c r="A262" s="162">
        <v>6118</v>
      </c>
      <c r="B262" s="163" t="s">
        <v>243</v>
      </c>
      <c r="C262" s="164">
        <f>SUM(C263:C264)</f>
        <v>0</v>
      </c>
      <c r="D262" s="165">
        <f>SUM(D263:D264)</f>
        <v>324</v>
      </c>
      <c r="E262" s="165">
        <f>SUM(E263:E264)</f>
        <v>324</v>
      </c>
      <c r="F262" s="245">
        <f>SUM(F263:F264)</f>
        <v>0</v>
      </c>
      <c r="G262" s="165">
        <f>SUM(G263:G264)</f>
        <v>324</v>
      </c>
    </row>
    <row r="263" spans="1:7" s="25" customFormat="1" x14ac:dyDescent="0.2">
      <c r="A263" s="166"/>
      <c r="B263" s="146" t="s">
        <v>243</v>
      </c>
      <c r="C263" s="8"/>
      <c r="D263" s="8">
        <v>324</v>
      </c>
      <c r="E263" s="8">
        <v>324</v>
      </c>
      <c r="F263" s="248"/>
      <c r="G263" s="8">
        <v>324</v>
      </c>
    </row>
    <row r="264" spans="1:7" s="25" customFormat="1" x14ac:dyDescent="0.2">
      <c r="A264" s="53"/>
      <c r="B264" s="154"/>
      <c r="C264" s="50"/>
      <c r="D264" s="50"/>
      <c r="E264" s="50"/>
      <c r="F264" s="253"/>
      <c r="G264" s="50"/>
    </row>
    <row r="265" spans="1:7" s="55" customFormat="1" x14ac:dyDescent="0.2">
      <c r="A265" s="30">
        <v>6171</v>
      </c>
      <c r="B265" s="176" t="s">
        <v>108</v>
      </c>
      <c r="C265" s="32">
        <f>SUM(C266:C273)</f>
        <v>14802</v>
      </c>
      <c r="D265" s="32">
        <f>SUM(D266:D273)</f>
        <v>15052</v>
      </c>
      <c r="E265" s="32">
        <f>SUM(E266:E274)</f>
        <v>15052</v>
      </c>
      <c r="F265" s="245">
        <f>SUM(F266:F274)</f>
        <v>-60.5</v>
      </c>
      <c r="G265" s="32">
        <f>SUM(G266:G274)</f>
        <v>14991.5</v>
      </c>
    </row>
    <row r="266" spans="1:7" ht="27" customHeight="1" x14ac:dyDescent="0.2">
      <c r="A266" s="66"/>
      <c r="B266" s="10" t="s">
        <v>195</v>
      </c>
      <c r="C266" s="36">
        <v>1145</v>
      </c>
      <c r="D266" s="36">
        <v>1395</v>
      </c>
      <c r="E266" s="36">
        <v>1395</v>
      </c>
      <c r="F266" s="246">
        <v>75.5</v>
      </c>
      <c r="G266" s="36">
        <f>E266+F266</f>
        <v>1470.5</v>
      </c>
    </row>
    <row r="267" spans="1:7" ht="24.75" customHeight="1" x14ac:dyDescent="0.2">
      <c r="A267" s="66"/>
      <c r="B267" s="10" t="s">
        <v>196</v>
      </c>
      <c r="C267" s="36">
        <v>3848</v>
      </c>
      <c r="D267" s="36">
        <v>3848</v>
      </c>
      <c r="E267" s="36">
        <v>3848</v>
      </c>
      <c r="F267" s="246">
        <v>291</v>
      </c>
      <c r="G267" s="36">
        <f t="shared" ref="G267:G274" si="3">E267+F267</f>
        <v>4139</v>
      </c>
    </row>
    <row r="268" spans="1:7" x14ac:dyDescent="0.2">
      <c r="A268" s="66"/>
      <c r="B268" s="10" t="s">
        <v>197</v>
      </c>
      <c r="C268" s="36">
        <v>100</v>
      </c>
      <c r="D268" s="36">
        <v>100</v>
      </c>
      <c r="E268" s="36">
        <v>100</v>
      </c>
      <c r="F268" s="246"/>
      <c r="G268" s="36">
        <f t="shared" si="3"/>
        <v>100</v>
      </c>
    </row>
    <row r="269" spans="1:7" x14ac:dyDescent="0.2">
      <c r="A269" s="66"/>
      <c r="B269" s="10" t="s">
        <v>346</v>
      </c>
      <c r="C269" s="36"/>
      <c r="D269" s="36"/>
      <c r="E269" s="36"/>
      <c r="F269" s="246">
        <v>71</v>
      </c>
      <c r="G269" s="36">
        <f t="shared" si="3"/>
        <v>71</v>
      </c>
    </row>
    <row r="270" spans="1:7" ht="15.75" customHeight="1" x14ac:dyDescent="0.2">
      <c r="A270" s="66"/>
      <c r="B270" s="10" t="s">
        <v>198</v>
      </c>
      <c r="C270" s="36">
        <v>291</v>
      </c>
      <c r="D270" s="36">
        <v>291</v>
      </c>
      <c r="E270" s="36">
        <v>291</v>
      </c>
      <c r="F270" s="246"/>
      <c r="G270" s="36">
        <f t="shared" si="3"/>
        <v>291</v>
      </c>
    </row>
    <row r="271" spans="1:7" ht="27" customHeight="1" x14ac:dyDescent="0.2">
      <c r="A271" s="37"/>
      <c r="B271" s="10" t="s">
        <v>199</v>
      </c>
      <c r="C271" s="36">
        <v>200</v>
      </c>
      <c r="D271" s="36">
        <v>200</v>
      </c>
      <c r="E271" s="36">
        <v>200</v>
      </c>
      <c r="F271" s="246"/>
      <c r="G271" s="36">
        <f t="shared" si="3"/>
        <v>200</v>
      </c>
    </row>
    <row r="272" spans="1:7" s="2" customFormat="1" x14ac:dyDescent="0.2">
      <c r="A272" s="187"/>
      <c r="B272" s="10" t="s">
        <v>125</v>
      </c>
      <c r="C272" s="172">
        <v>9198</v>
      </c>
      <c r="D272" s="172">
        <v>9198</v>
      </c>
      <c r="E272" s="172">
        <v>9198</v>
      </c>
      <c r="F272" s="246">
        <v>-500</v>
      </c>
      <c r="G272" s="36">
        <f t="shared" si="3"/>
        <v>8698</v>
      </c>
    </row>
    <row r="273" spans="1:7" x14ac:dyDescent="0.2">
      <c r="A273" s="66"/>
      <c r="B273" s="10" t="s">
        <v>200</v>
      </c>
      <c r="C273" s="36">
        <v>20</v>
      </c>
      <c r="D273" s="36">
        <v>20</v>
      </c>
      <c r="E273" s="36">
        <v>20</v>
      </c>
      <c r="F273" s="246"/>
      <c r="G273" s="36">
        <f t="shared" si="3"/>
        <v>20</v>
      </c>
    </row>
    <row r="274" spans="1:7" s="2" customFormat="1" x14ac:dyDescent="0.2">
      <c r="A274" s="187"/>
      <c r="B274" s="10" t="s">
        <v>92</v>
      </c>
      <c r="C274" s="172"/>
      <c r="D274" s="172"/>
      <c r="E274" s="172"/>
      <c r="F274" s="246">
        <v>2</v>
      </c>
      <c r="G274" s="172">
        <f t="shared" si="3"/>
        <v>2</v>
      </c>
    </row>
    <row r="275" spans="1:7" x14ac:dyDescent="0.2">
      <c r="A275" s="75"/>
      <c r="B275" s="48"/>
    </row>
    <row r="276" spans="1:7" x14ac:dyDescent="0.2">
      <c r="A276" s="30">
        <v>6171</v>
      </c>
      <c r="B276" s="31" t="s">
        <v>4</v>
      </c>
      <c r="C276" s="32">
        <f>SUM(C277:C282)</f>
        <v>27767</v>
      </c>
      <c r="D276" s="32">
        <f>SUM(D277:D282)</f>
        <v>28720</v>
      </c>
      <c r="E276" s="32">
        <f>SUM(E277:E282)</f>
        <v>28720</v>
      </c>
      <c r="F276" s="245">
        <f>SUM(F277:F282)</f>
        <v>388.5</v>
      </c>
      <c r="G276" s="32">
        <f>SUM(G277:G282)</f>
        <v>29108.5</v>
      </c>
    </row>
    <row r="277" spans="1:7" x14ac:dyDescent="0.2">
      <c r="A277" s="66"/>
      <c r="B277" s="10" t="s">
        <v>185</v>
      </c>
      <c r="C277" s="36">
        <v>19517</v>
      </c>
      <c r="D277" s="36">
        <v>20165</v>
      </c>
      <c r="E277" s="36">
        <v>20165</v>
      </c>
      <c r="F277" s="246">
        <v>250</v>
      </c>
      <c r="G277" s="36">
        <f t="shared" ref="G277:G282" si="4">E277+F277</f>
        <v>20415</v>
      </c>
    </row>
    <row r="278" spans="1:7" x14ac:dyDescent="0.2">
      <c r="A278" s="66"/>
      <c r="B278" s="10" t="s">
        <v>186</v>
      </c>
      <c r="C278" s="36">
        <v>6636</v>
      </c>
      <c r="D278" s="36">
        <v>6856.5</v>
      </c>
      <c r="E278" s="36">
        <v>6856.5</v>
      </c>
      <c r="F278" s="246">
        <v>85</v>
      </c>
      <c r="G278" s="36">
        <f t="shared" si="4"/>
        <v>6941.5</v>
      </c>
    </row>
    <row r="279" spans="1:7" x14ac:dyDescent="0.2">
      <c r="A279" s="66"/>
      <c r="B279" s="10" t="s">
        <v>187</v>
      </c>
      <c r="C279" s="36">
        <v>390</v>
      </c>
      <c r="D279" s="36">
        <v>403</v>
      </c>
      <c r="E279" s="36">
        <v>403</v>
      </c>
      <c r="F279" s="246">
        <v>5</v>
      </c>
      <c r="G279" s="36">
        <f t="shared" si="4"/>
        <v>408</v>
      </c>
    </row>
    <row r="280" spans="1:7" ht="25.5" x14ac:dyDescent="0.2">
      <c r="A280" s="66"/>
      <c r="B280" s="153" t="s">
        <v>292</v>
      </c>
      <c r="C280" s="36">
        <v>99</v>
      </c>
      <c r="D280" s="36">
        <v>109</v>
      </c>
      <c r="E280" s="36">
        <v>109</v>
      </c>
      <c r="F280" s="246">
        <v>1</v>
      </c>
      <c r="G280" s="36">
        <f t="shared" si="4"/>
        <v>110</v>
      </c>
    </row>
    <row r="281" spans="1:7" x14ac:dyDescent="0.2">
      <c r="A281" s="66"/>
      <c r="B281" s="10" t="s">
        <v>201</v>
      </c>
      <c r="C281" s="36">
        <v>381</v>
      </c>
      <c r="D281" s="36">
        <v>381</v>
      </c>
      <c r="E281" s="36">
        <v>381</v>
      </c>
      <c r="F281" s="246">
        <v>40</v>
      </c>
      <c r="G281" s="36">
        <f t="shared" si="4"/>
        <v>421</v>
      </c>
    </row>
    <row r="282" spans="1:7" x14ac:dyDescent="0.2">
      <c r="A282" s="66"/>
      <c r="B282" s="10" t="s">
        <v>202</v>
      </c>
      <c r="C282" s="36">
        <v>744</v>
      </c>
      <c r="D282" s="36">
        <v>805.5</v>
      </c>
      <c r="E282" s="36">
        <v>805.5</v>
      </c>
      <c r="F282" s="246">
        <v>7.5</v>
      </c>
      <c r="G282" s="36">
        <f t="shared" si="4"/>
        <v>813</v>
      </c>
    </row>
    <row r="283" spans="1:7" x14ac:dyDescent="0.2">
      <c r="A283" s="75"/>
      <c r="B283" s="48"/>
      <c r="C283" s="50"/>
      <c r="D283" s="50"/>
      <c r="E283" s="50"/>
      <c r="F283" s="253"/>
      <c r="G283" s="50"/>
    </row>
    <row r="284" spans="1:7" x14ac:dyDescent="0.2">
      <c r="A284" s="30">
        <v>6171</v>
      </c>
      <c r="B284" s="31" t="s">
        <v>3</v>
      </c>
      <c r="C284" s="42">
        <f>SUM(C285:C285)</f>
        <v>200</v>
      </c>
      <c r="D284" s="42">
        <f>SUM(D285:D287)</f>
        <v>6278.5</v>
      </c>
      <c r="E284" s="42">
        <f>SUM(E285:E287)</f>
        <v>6278.5</v>
      </c>
      <c r="F284" s="250">
        <f>SUM(F285:F287)</f>
        <v>0</v>
      </c>
      <c r="G284" s="42">
        <f>SUM(G285:G287)</f>
        <v>6278.5</v>
      </c>
    </row>
    <row r="285" spans="1:7" x14ac:dyDescent="0.2">
      <c r="A285" s="76"/>
      <c r="B285" s="10" t="s">
        <v>203</v>
      </c>
      <c r="C285" s="39">
        <v>200</v>
      </c>
      <c r="D285" s="39">
        <v>200</v>
      </c>
      <c r="E285" s="39">
        <v>200</v>
      </c>
      <c r="F285" s="248"/>
      <c r="G285" s="39">
        <v>200</v>
      </c>
    </row>
    <row r="286" spans="1:7" x14ac:dyDescent="0.2">
      <c r="A286" s="169"/>
      <c r="B286" s="10" t="s">
        <v>287</v>
      </c>
      <c r="C286" s="39"/>
      <c r="D286" s="39">
        <v>2873</v>
      </c>
      <c r="E286" s="39">
        <v>2873</v>
      </c>
      <c r="F286" s="263"/>
      <c r="G286" s="39">
        <v>2873</v>
      </c>
    </row>
    <row r="287" spans="1:7" x14ac:dyDescent="0.2">
      <c r="A287" s="169"/>
      <c r="B287" s="10" t="s">
        <v>251</v>
      </c>
      <c r="C287" s="39"/>
      <c r="D287" s="39">
        <v>3205.5</v>
      </c>
      <c r="E287" s="39">
        <v>3205.5</v>
      </c>
      <c r="F287" s="263"/>
      <c r="G287" s="39">
        <v>3205.5</v>
      </c>
    </row>
    <row r="288" spans="1:7" x14ac:dyDescent="0.2">
      <c r="A288" s="169"/>
      <c r="B288" s="168"/>
      <c r="C288" s="167"/>
      <c r="D288" s="167"/>
      <c r="E288" s="167"/>
      <c r="F288" s="252"/>
      <c r="G288" s="167"/>
    </row>
    <row r="289" spans="1:7" x14ac:dyDescent="0.2">
      <c r="A289" s="30">
        <v>6171</v>
      </c>
      <c r="B289" s="31" t="s">
        <v>96</v>
      </c>
      <c r="C289" s="32">
        <f>SUM(C290:C293)</f>
        <v>920</v>
      </c>
      <c r="D289" s="32">
        <f>SUM(D290:D293)</f>
        <v>920</v>
      </c>
      <c r="E289" s="32">
        <f>SUM(E290:E293)</f>
        <v>920</v>
      </c>
      <c r="F289" s="245">
        <f>SUM(F290:F293)</f>
        <v>30</v>
      </c>
      <c r="G289" s="32">
        <f>SUM(G290:G293)</f>
        <v>950</v>
      </c>
    </row>
    <row r="290" spans="1:7" s="90" customFormat="1" x14ac:dyDescent="0.2">
      <c r="A290" s="89"/>
      <c r="B290" s="153" t="s">
        <v>204</v>
      </c>
      <c r="C290" s="39">
        <v>50</v>
      </c>
      <c r="D290" s="39">
        <v>50</v>
      </c>
      <c r="E290" s="39">
        <v>50</v>
      </c>
      <c r="F290" s="248"/>
      <c r="G290" s="39">
        <v>50</v>
      </c>
    </row>
    <row r="291" spans="1:7" s="90" customFormat="1" x14ac:dyDescent="0.2">
      <c r="A291" s="89"/>
      <c r="B291" s="153" t="s">
        <v>205</v>
      </c>
      <c r="C291" s="39">
        <v>520</v>
      </c>
      <c r="D291" s="39">
        <v>520</v>
      </c>
      <c r="E291" s="39">
        <v>520</v>
      </c>
      <c r="F291" s="248">
        <v>30</v>
      </c>
      <c r="G291" s="39">
        <f>E291+F291</f>
        <v>550</v>
      </c>
    </row>
    <row r="292" spans="1:7" s="90" customFormat="1" x14ac:dyDescent="0.2">
      <c r="A292" s="89"/>
      <c r="B292" s="153" t="s">
        <v>206</v>
      </c>
      <c r="C292" s="39">
        <v>200</v>
      </c>
      <c r="D292" s="39">
        <v>200</v>
      </c>
      <c r="E292" s="39">
        <v>200</v>
      </c>
      <c r="F292" s="248"/>
      <c r="G292" s="39">
        <v>200</v>
      </c>
    </row>
    <row r="293" spans="1:7" s="92" customFormat="1" x14ac:dyDescent="0.2">
      <c r="A293" s="91"/>
      <c r="B293" s="153" t="s">
        <v>207</v>
      </c>
      <c r="C293" s="39">
        <v>150</v>
      </c>
      <c r="D293" s="39">
        <v>150</v>
      </c>
      <c r="E293" s="39">
        <v>150</v>
      </c>
      <c r="F293" s="248"/>
      <c r="G293" s="39">
        <v>150</v>
      </c>
    </row>
    <row r="294" spans="1:7" x14ac:dyDescent="0.2">
      <c r="A294" s="75"/>
      <c r="B294" s="48"/>
    </row>
    <row r="295" spans="1:7" s="19" customFormat="1" x14ac:dyDescent="0.2">
      <c r="A295" s="30">
        <v>6171</v>
      </c>
      <c r="B295" s="31" t="s">
        <v>12</v>
      </c>
      <c r="C295" s="32">
        <f>SUM(C296:C298)</f>
        <v>145</v>
      </c>
      <c r="D295" s="32">
        <f>SUM(D296:D298)</f>
        <v>180</v>
      </c>
      <c r="E295" s="32">
        <f>SUM(E296:E298)</f>
        <v>180</v>
      </c>
      <c r="F295" s="245">
        <f>SUM(F296:F298)</f>
        <v>0</v>
      </c>
      <c r="G295" s="32">
        <f>SUM(G296:G298)</f>
        <v>180</v>
      </c>
    </row>
    <row r="296" spans="1:7" x14ac:dyDescent="0.2">
      <c r="A296" s="37"/>
      <c r="B296" s="10" t="s">
        <v>208</v>
      </c>
      <c r="C296" s="39">
        <v>15</v>
      </c>
      <c r="D296" s="39">
        <v>15</v>
      </c>
      <c r="E296" s="39">
        <v>15</v>
      </c>
      <c r="F296" s="248"/>
      <c r="G296" s="39">
        <v>15</v>
      </c>
    </row>
    <row r="297" spans="1:7" x14ac:dyDescent="0.2">
      <c r="A297" s="37"/>
      <c r="B297" s="10" t="s">
        <v>209</v>
      </c>
      <c r="C297" s="39">
        <v>15</v>
      </c>
      <c r="D297" s="39">
        <v>15</v>
      </c>
      <c r="E297" s="39">
        <v>15</v>
      </c>
      <c r="F297" s="248"/>
      <c r="G297" s="39">
        <v>15</v>
      </c>
    </row>
    <row r="298" spans="1:7" x14ac:dyDescent="0.2">
      <c r="A298" s="37"/>
      <c r="B298" s="10" t="s">
        <v>210</v>
      </c>
      <c r="C298" s="39">
        <v>115</v>
      </c>
      <c r="D298" s="39">
        <v>150</v>
      </c>
      <c r="E298" s="39">
        <v>150</v>
      </c>
      <c r="F298" s="248"/>
      <c r="G298" s="39">
        <v>150</v>
      </c>
    </row>
    <row r="299" spans="1:7" x14ac:dyDescent="0.2">
      <c r="A299" s="47"/>
      <c r="B299" s="48"/>
    </row>
    <row r="300" spans="1:7" x14ac:dyDescent="0.2">
      <c r="A300" s="30">
        <v>6171</v>
      </c>
      <c r="B300" s="31" t="s">
        <v>25</v>
      </c>
      <c r="C300" s="32">
        <f>SUM(C301:C303)</f>
        <v>558</v>
      </c>
      <c r="D300" s="32">
        <f>SUM(D301:D303)</f>
        <v>617</v>
      </c>
      <c r="E300" s="32">
        <f>SUM(E301:E303)</f>
        <v>617</v>
      </c>
      <c r="F300" s="245">
        <f>SUM(F301:F303)</f>
        <v>0</v>
      </c>
      <c r="G300" s="32">
        <f>SUM(G301:G303)</f>
        <v>617</v>
      </c>
    </row>
    <row r="301" spans="1:7" x14ac:dyDescent="0.2">
      <c r="A301" s="66"/>
      <c r="B301" s="38" t="s">
        <v>24</v>
      </c>
      <c r="C301" s="36">
        <v>242.5</v>
      </c>
      <c r="D301" s="36">
        <v>242.5</v>
      </c>
      <c r="E301" s="36">
        <v>242.5</v>
      </c>
      <c r="F301" s="246"/>
      <c r="G301" s="36">
        <v>242.5</v>
      </c>
    </row>
    <row r="302" spans="1:7" x14ac:dyDescent="0.2">
      <c r="A302" s="66"/>
      <c r="B302" s="38" t="s">
        <v>101</v>
      </c>
      <c r="C302" s="36">
        <v>315.5</v>
      </c>
      <c r="D302" s="36">
        <v>315.5</v>
      </c>
      <c r="E302" s="36">
        <v>315.5</v>
      </c>
      <c r="F302" s="246"/>
      <c r="G302" s="36">
        <v>315.5</v>
      </c>
    </row>
    <row r="303" spans="1:7" x14ac:dyDescent="0.2">
      <c r="A303" s="66"/>
      <c r="B303" s="38" t="s">
        <v>116</v>
      </c>
      <c r="C303" s="36">
        <v>0</v>
      </c>
      <c r="D303" s="36">
        <v>59</v>
      </c>
      <c r="E303" s="36">
        <v>59</v>
      </c>
      <c r="F303" s="246"/>
      <c r="G303" s="36">
        <v>59</v>
      </c>
    </row>
    <row r="304" spans="1:7" x14ac:dyDescent="0.2">
      <c r="A304" s="75"/>
      <c r="B304" s="48"/>
    </row>
    <row r="305" spans="1:7" x14ac:dyDescent="0.2">
      <c r="A305" s="30">
        <v>6171</v>
      </c>
      <c r="B305" s="31" t="s">
        <v>66</v>
      </c>
      <c r="C305" s="32">
        <f>SUM(C306:C307)</f>
        <v>100</v>
      </c>
      <c r="D305" s="32">
        <f>SUM(D306:D307)</f>
        <v>100</v>
      </c>
      <c r="E305" s="32">
        <f>SUM(E306:E307)</f>
        <v>100</v>
      </c>
      <c r="F305" s="245"/>
      <c r="G305" s="32">
        <f>SUM(G306:G307)</f>
        <v>100</v>
      </c>
    </row>
    <row r="306" spans="1:7" x14ac:dyDescent="0.2">
      <c r="A306" s="66"/>
      <c r="B306" s="10" t="s">
        <v>211</v>
      </c>
      <c r="C306" s="39">
        <v>50</v>
      </c>
      <c r="D306" s="39">
        <v>50</v>
      </c>
      <c r="E306" s="39">
        <v>50</v>
      </c>
      <c r="F306" s="248"/>
      <c r="G306" s="39">
        <v>50</v>
      </c>
    </row>
    <row r="307" spans="1:7" x14ac:dyDescent="0.2">
      <c r="A307" s="66"/>
      <c r="B307" s="10" t="s">
        <v>212</v>
      </c>
      <c r="C307" s="39">
        <v>50</v>
      </c>
      <c r="D307" s="39">
        <v>50</v>
      </c>
      <c r="E307" s="39">
        <v>50</v>
      </c>
      <c r="F307" s="248"/>
      <c r="G307" s="39">
        <v>50</v>
      </c>
    </row>
    <row r="308" spans="1:7" x14ac:dyDescent="0.2">
      <c r="A308" s="75"/>
      <c r="B308" s="48"/>
    </row>
    <row r="309" spans="1:7" x14ac:dyDescent="0.2">
      <c r="A309" s="30">
        <v>6310</v>
      </c>
      <c r="B309" s="31" t="s">
        <v>45</v>
      </c>
      <c r="C309" s="32">
        <f>SUM(C310:C314)</f>
        <v>214</v>
      </c>
      <c r="D309" s="32">
        <f>SUM(D310:D314)</f>
        <v>214</v>
      </c>
      <c r="E309" s="32">
        <f>SUM(E310:E314)</f>
        <v>214</v>
      </c>
      <c r="F309" s="245"/>
      <c r="G309" s="32">
        <f>SUM(G310:G314)</f>
        <v>214</v>
      </c>
    </row>
    <row r="310" spans="1:7" x14ac:dyDescent="0.2">
      <c r="A310" s="76"/>
      <c r="B310" s="10" t="s">
        <v>213</v>
      </c>
      <c r="C310" s="36">
        <v>80</v>
      </c>
      <c r="D310" s="36">
        <v>80</v>
      </c>
      <c r="E310" s="36">
        <v>80</v>
      </c>
      <c r="F310" s="246"/>
      <c r="G310" s="36">
        <v>80</v>
      </c>
    </row>
    <row r="311" spans="1:7" x14ac:dyDescent="0.2">
      <c r="A311" s="76"/>
      <c r="B311" s="10" t="s">
        <v>214</v>
      </c>
      <c r="C311" s="36">
        <v>80</v>
      </c>
      <c r="D311" s="36">
        <v>80</v>
      </c>
      <c r="E311" s="36">
        <v>80</v>
      </c>
      <c r="F311" s="246"/>
      <c r="G311" s="36">
        <v>80</v>
      </c>
    </row>
    <row r="312" spans="1:7" x14ac:dyDescent="0.2">
      <c r="A312" s="76"/>
      <c r="B312" s="10" t="s">
        <v>215</v>
      </c>
      <c r="C312" s="36">
        <v>50</v>
      </c>
      <c r="D312" s="36">
        <v>50</v>
      </c>
      <c r="E312" s="36">
        <v>50</v>
      </c>
      <c r="F312" s="246"/>
      <c r="G312" s="36">
        <v>50</v>
      </c>
    </row>
    <row r="313" spans="1:7" x14ac:dyDescent="0.2">
      <c r="A313" s="76"/>
      <c r="B313" s="10" t="s">
        <v>216</v>
      </c>
      <c r="C313" s="36">
        <v>3</v>
      </c>
      <c r="D313" s="36">
        <v>3</v>
      </c>
      <c r="E313" s="36">
        <v>3</v>
      </c>
      <c r="F313" s="246"/>
      <c r="G313" s="36">
        <v>3</v>
      </c>
    </row>
    <row r="314" spans="1:7" x14ac:dyDescent="0.2">
      <c r="A314" s="76"/>
      <c r="B314" s="10" t="s">
        <v>217</v>
      </c>
      <c r="C314" s="36">
        <v>1</v>
      </c>
      <c r="D314" s="36">
        <v>1</v>
      </c>
      <c r="E314" s="36">
        <v>1</v>
      </c>
      <c r="F314" s="246"/>
      <c r="G314" s="36">
        <v>1</v>
      </c>
    </row>
    <row r="315" spans="1:7" x14ac:dyDescent="0.2">
      <c r="A315" s="93"/>
      <c r="B315" s="74"/>
    </row>
    <row r="316" spans="1:7" x14ac:dyDescent="0.2">
      <c r="A316" s="30">
        <v>6320</v>
      </c>
      <c r="B316" s="31" t="s">
        <v>79</v>
      </c>
      <c r="C316" s="81">
        <v>735</v>
      </c>
      <c r="D316" s="81">
        <v>735</v>
      </c>
      <c r="E316" s="81">
        <v>735</v>
      </c>
      <c r="F316" s="259"/>
      <c r="G316" s="81">
        <v>735</v>
      </c>
    </row>
    <row r="317" spans="1:7" x14ac:dyDescent="0.2">
      <c r="A317" s="93"/>
      <c r="B317" s="74"/>
    </row>
    <row r="318" spans="1:7" x14ac:dyDescent="0.2">
      <c r="A318" s="30">
        <v>6399</v>
      </c>
      <c r="B318" s="163" t="s">
        <v>42</v>
      </c>
      <c r="C318" s="32">
        <f>SUM(C319:C319)</f>
        <v>1000</v>
      </c>
      <c r="D318" s="32">
        <f>SUM(D319:D319)</f>
        <v>1000</v>
      </c>
      <c r="E318" s="32">
        <f>SUM(E319:E319)</f>
        <v>1000</v>
      </c>
      <c r="F318" s="245"/>
      <c r="G318" s="32">
        <f>SUM(G319:G319)</f>
        <v>1000</v>
      </c>
    </row>
    <row r="319" spans="1:7" x14ac:dyDescent="0.2">
      <c r="A319" s="76"/>
      <c r="B319" s="10" t="s">
        <v>218</v>
      </c>
      <c r="C319" s="39">
        <v>1000</v>
      </c>
      <c r="D319" s="39">
        <v>1000</v>
      </c>
      <c r="E319" s="39">
        <v>1000</v>
      </c>
      <c r="F319" s="248"/>
      <c r="G319" s="39">
        <v>1000</v>
      </c>
    </row>
    <row r="320" spans="1:7" x14ac:dyDescent="0.2">
      <c r="A320" s="93"/>
      <c r="B320" s="177"/>
      <c r="C320" s="50"/>
      <c r="D320" s="50"/>
      <c r="E320" s="50"/>
      <c r="F320" s="253"/>
      <c r="G320" s="50"/>
    </row>
    <row r="321" spans="1:10" x14ac:dyDescent="0.2">
      <c r="A321" s="30">
        <v>6402</v>
      </c>
      <c r="B321" s="163" t="s">
        <v>268</v>
      </c>
      <c r="C321" s="32">
        <f>SUM(C322:C323)</f>
        <v>0</v>
      </c>
      <c r="D321" s="32">
        <f>SUM(D322:D323)</f>
        <v>66</v>
      </c>
      <c r="E321" s="32">
        <f>SUM(E322:E323)</f>
        <v>66</v>
      </c>
      <c r="F321" s="245">
        <f>SUM(F322:F323)</f>
        <v>0</v>
      </c>
      <c r="G321" s="32">
        <f>SUM(G322:G323)</f>
        <v>66</v>
      </c>
    </row>
    <row r="322" spans="1:10" s="178" customFormat="1" x14ac:dyDescent="0.2">
      <c r="A322" s="171"/>
      <c r="B322" s="153" t="s">
        <v>270</v>
      </c>
      <c r="C322" s="172"/>
      <c r="D322" s="172">
        <v>40.5</v>
      </c>
      <c r="E322" s="172">
        <v>40.5</v>
      </c>
      <c r="F322" s="246"/>
      <c r="G322" s="172">
        <v>40.5</v>
      </c>
    </row>
    <row r="323" spans="1:10" x14ac:dyDescent="0.2">
      <c r="A323" s="76"/>
      <c r="B323" s="10" t="s">
        <v>269</v>
      </c>
      <c r="C323" s="39"/>
      <c r="D323" s="172">
        <v>25.5</v>
      </c>
      <c r="E323" s="172">
        <v>25.5</v>
      </c>
      <c r="F323" s="248"/>
      <c r="G323" s="172">
        <v>25.5</v>
      </c>
    </row>
    <row r="324" spans="1:10" x14ac:dyDescent="0.2">
      <c r="A324" s="93"/>
      <c r="B324" s="74"/>
    </row>
    <row r="325" spans="1:10" s="183" customFormat="1" x14ac:dyDescent="0.2">
      <c r="A325" s="189"/>
      <c r="B325" s="190" t="s">
        <v>219</v>
      </c>
      <c r="C325" s="184">
        <v>17058</v>
      </c>
      <c r="D325" s="184">
        <v>11272.5</v>
      </c>
      <c r="E325" s="184">
        <v>11062.5</v>
      </c>
      <c r="F325" s="259">
        <v>-7717.5</v>
      </c>
      <c r="G325" s="184">
        <f>E325+F325</f>
        <v>3345</v>
      </c>
    </row>
    <row r="326" spans="1:10" s="25" customFormat="1" x14ac:dyDescent="0.2">
      <c r="A326" s="18"/>
      <c r="B326" s="40"/>
      <c r="F326" s="247"/>
    </row>
    <row r="327" spans="1:10" x14ac:dyDescent="0.2">
      <c r="A327" s="94" t="s">
        <v>81</v>
      </c>
      <c r="B327" s="95"/>
      <c r="C327" s="96">
        <f>SUM(C325+C318+C316+C309+C305+C300+C295+C289+C284+C276+C265+C257+C250+C240+C237+C234+C231+C197+C188+C174+C163+C157+C154+C151+C146+C138+C132+C126+C123+C121+C119+C115+C109+C102+C94+C90+C82+C79+C66+C56+C51+C35+C21+C15+C11+C7+C43+C40+C171+C262+C321)</f>
        <v>236878</v>
      </c>
      <c r="D327" s="96">
        <f>SUM(D325+D318+D316+D309+D305+D300+D295+D289+D284+D276+D265+D257+D250+D240+D237+D234+D231+D197+D188+D174+D163+D157+D154+D151+D146+D138+D132+D126+D123+D121+D119+D115+D109+D102+D94+D90+D82+D79+D66+D56+D51+D35+D21+D15+D11+D7+D43+D40+D171+D262+D321+D112)</f>
        <v>286844</v>
      </c>
      <c r="E327" s="96">
        <f>SUM(E325+E318+E316+E309+E305+E300+E295+E289+E284+E276+E265+E257+E250+E240+E237+E234+E231+E197+E188+E174+E163+E157+E154+E151+E146+E138+E132+E126+E123+E121+E119+E115+E109+E102+E94+E90+E82+E79+E66+E56+E51+E35+E21+E15+E11+E7+E43+E40+E171+E262+E321+E112)</f>
        <v>286844</v>
      </c>
      <c r="F327" s="264">
        <f>SUM(F325+F318+F316+F309+F305+F300+F295+F289+F284+F276+F265+F257+F250+F240+F237+F234+F231+F197+F188+F174+F163+F157+F154+F151+F146+F138+F132+F126+F123+F121+F119+F115+F109+F102+F94+F90+F82+F79+F66+F56+F51+F35+F21+F15+F11+F7+F43+F40+F171+F262+F321+F112+F228+F225+F222+F218+F214+F210+F205+F202+F194)</f>
        <v>-351</v>
      </c>
      <c r="G327" s="96">
        <f>SUM(G325+G318+G316+G309+G305+G300+G295+G289+G284+G276+G265+G257+G250+G240+G237+G234+G231+G197+G188+G174+G163+G157+G154+G151+G146+G138+G132+G126+G123+G121+G119+G115+G109+G102+G94+G90+G82+G79+G66+G56+G51+G35+G21+G15+G11+G7+G43+G40+G171+G262+G321+G112+G228+G225+G222+G218+G214+G210+G205+G202+G194)</f>
        <v>286493</v>
      </c>
    </row>
    <row r="328" spans="1:10" s="90" customFormat="1" x14ac:dyDescent="0.2">
      <c r="A328" s="97"/>
      <c r="B328" s="98"/>
      <c r="C328" s="99" t="s">
        <v>85</v>
      </c>
      <c r="D328" s="99" t="s">
        <v>85</v>
      </c>
      <c r="E328" s="99" t="s">
        <v>85</v>
      </c>
      <c r="F328" s="265" t="s">
        <v>273</v>
      </c>
      <c r="G328" s="99" t="s">
        <v>85</v>
      </c>
    </row>
    <row r="329" spans="1:10" s="90" customFormat="1" x14ac:dyDescent="0.2">
      <c r="A329" s="97"/>
      <c r="B329" s="98"/>
      <c r="C329" s="99">
        <v>236878</v>
      </c>
      <c r="D329" s="99">
        <v>286844</v>
      </c>
      <c r="E329" s="99">
        <v>286844</v>
      </c>
      <c r="F329" s="265">
        <v>-351</v>
      </c>
      <c r="G329" s="99">
        <v>286493</v>
      </c>
    </row>
    <row r="330" spans="1:10" s="90" customFormat="1" x14ac:dyDescent="0.2">
      <c r="A330" s="97"/>
      <c r="B330" s="98"/>
      <c r="C330" s="99"/>
      <c r="D330" s="99"/>
      <c r="E330" s="99"/>
      <c r="F330" s="265"/>
      <c r="G330" s="99"/>
    </row>
    <row r="331" spans="1:10" s="90" customFormat="1" x14ac:dyDescent="0.2">
      <c r="A331" s="97"/>
      <c r="B331" s="98"/>
      <c r="C331" s="145"/>
      <c r="D331" s="145"/>
      <c r="E331" s="145"/>
      <c r="F331" s="266"/>
      <c r="G331" s="145"/>
    </row>
    <row r="332" spans="1:10" x14ac:dyDescent="0.2">
      <c r="A332" s="19"/>
      <c r="B332" s="182"/>
    </row>
    <row r="334" spans="1:10" x14ac:dyDescent="0.2">
      <c r="A334" s="19"/>
      <c r="B334" s="100"/>
      <c r="J334" s="2" t="s">
        <v>288</v>
      </c>
    </row>
  </sheetData>
  <mergeCells count="7">
    <mergeCell ref="F4:F5"/>
    <mergeCell ref="G4:G5"/>
    <mergeCell ref="E4:E5"/>
    <mergeCell ref="A4:A5"/>
    <mergeCell ref="D4:D5"/>
    <mergeCell ref="C4:C5"/>
    <mergeCell ref="B4:B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Width="10" fitToHeight="0" orientation="landscape" r:id="rId1"/>
  <headerFooter alignWithMargins="0">
    <oddFooter>&amp;C&amp;F&amp;Rstránka &amp;P</oddFooter>
  </headerFooter>
  <rowBreaks count="3" manualBreakCount="3">
    <brk id="97" max="6" man="1"/>
    <brk id="201" max="6" man="1"/>
    <brk id="23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"/>
  <sheetViews>
    <sheetView zoomScaleNormal="100" workbookViewId="0"/>
  </sheetViews>
  <sheetFormatPr defaultRowHeight="12.75" x14ac:dyDescent="0.2"/>
  <cols>
    <col min="1" max="1" width="8.140625" style="2" customWidth="1"/>
    <col min="2" max="2" width="51.140625" style="2" customWidth="1"/>
    <col min="3" max="6" width="13.28515625" style="2" customWidth="1"/>
    <col min="7" max="7" width="14" style="191" customWidth="1"/>
    <col min="8" max="8" width="13.28515625" style="2" customWidth="1"/>
    <col min="9" max="16384" width="9.140625" style="2"/>
  </cols>
  <sheetData>
    <row r="1" spans="1:8" ht="18.75" x14ac:dyDescent="0.3">
      <c r="A1" s="1" t="s">
        <v>241</v>
      </c>
    </row>
    <row r="2" spans="1:8" x14ac:dyDescent="0.2">
      <c r="C2" s="157"/>
      <c r="D2" s="157"/>
      <c r="E2" s="157"/>
      <c r="F2" s="157"/>
      <c r="G2" s="194"/>
      <c r="H2" s="157"/>
    </row>
    <row r="3" spans="1:8" x14ac:dyDescent="0.2">
      <c r="A3" s="5"/>
      <c r="B3" s="5"/>
      <c r="C3" s="161" t="s">
        <v>1</v>
      </c>
      <c r="D3" s="161" t="s">
        <v>1</v>
      </c>
      <c r="E3" s="161" t="s">
        <v>1</v>
      </c>
      <c r="F3" s="161" t="s">
        <v>1</v>
      </c>
      <c r="G3" s="196"/>
      <c r="H3" s="161" t="s">
        <v>1</v>
      </c>
    </row>
    <row r="4" spans="1:8" ht="64.5" customHeight="1" x14ac:dyDescent="0.2">
      <c r="A4" s="158" t="s">
        <v>37</v>
      </c>
      <c r="B4" s="158" t="s">
        <v>38</v>
      </c>
      <c r="C4" s="156" t="s">
        <v>240</v>
      </c>
      <c r="D4" s="156" t="s">
        <v>299</v>
      </c>
      <c r="E4" s="156" t="s">
        <v>303</v>
      </c>
      <c r="F4" s="156" t="s">
        <v>306</v>
      </c>
      <c r="G4" s="195" t="s">
        <v>357</v>
      </c>
      <c r="H4" s="156" t="s">
        <v>349</v>
      </c>
    </row>
    <row r="5" spans="1:8" x14ac:dyDescent="0.2">
      <c r="A5" s="5"/>
      <c r="B5" s="5"/>
    </row>
    <row r="6" spans="1:8" x14ac:dyDescent="0.2">
      <c r="A6" s="4" t="s">
        <v>90</v>
      </c>
    </row>
    <row r="7" spans="1:8" x14ac:dyDescent="0.2">
      <c r="B7" s="11"/>
    </row>
    <row r="8" spans="1:8" x14ac:dyDescent="0.2">
      <c r="A8" s="12">
        <v>8115</v>
      </c>
      <c r="B8" s="13" t="s">
        <v>22</v>
      </c>
      <c r="C8" s="8">
        <f>1931+12050+25000</f>
        <v>38981</v>
      </c>
      <c r="D8" s="8">
        <v>70768</v>
      </c>
      <c r="E8" s="8">
        <v>70768</v>
      </c>
      <c r="F8" s="8">
        <v>70768</v>
      </c>
      <c r="G8" s="193"/>
      <c r="H8" s="8">
        <v>70768</v>
      </c>
    </row>
    <row r="9" spans="1:8" x14ac:dyDescent="0.2">
      <c r="A9" s="12">
        <v>8123</v>
      </c>
      <c r="B9" s="13" t="s">
        <v>106</v>
      </c>
      <c r="C9" s="8">
        <v>7000</v>
      </c>
      <c r="D9" s="8">
        <v>22678</v>
      </c>
      <c r="E9" s="8">
        <v>22678</v>
      </c>
      <c r="F9" s="8">
        <v>22678</v>
      </c>
      <c r="G9" s="193"/>
      <c r="H9" s="8">
        <v>22678</v>
      </c>
    </row>
    <row r="10" spans="1:8" x14ac:dyDescent="0.2">
      <c r="A10" s="14">
        <v>8124</v>
      </c>
      <c r="B10" s="15" t="s">
        <v>65</v>
      </c>
      <c r="C10" s="8">
        <v>-715</v>
      </c>
      <c r="D10" s="8">
        <f>SUM(C10:C10)</f>
        <v>-715</v>
      </c>
      <c r="E10" s="8">
        <v>-715</v>
      </c>
      <c r="F10" s="8">
        <v>-715</v>
      </c>
      <c r="G10" s="193"/>
      <c r="H10" s="8">
        <v>-715</v>
      </c>
    </row>
    <row r="11" spans="1:8" x14ac:dyDescent="0.2">
      <c r="A11" s="14">
        <v>8124</v>
      </c>
      <c r="B11" s="15" t="s">
        <v>63</v>
      </c>
      <c r="C11" s="8">
        <v>-1980</v>
      </c>
      <c r="D11" s="8">
        <f>SUM(C11:C11)</f>
        <v>-1980</v>
      </c>
      <c r="E11" s="8">
        <v>-1980</v>
      </c>
      <c r="F11" s="8">
        <v>-1980</v>
      </c>
      <c r="G11" s="193"/>
      <c r="H11" s="8">
        <v>-1980</v>
      </c>
    </row>
    <row r="12" spans="1:8" x14ac:dyDescent="0.2">
      <c r="A12" s="3"/>
      <c r="B12" s="3"/>
    </row>
    <row r="13" spans="1:8" x14ac:dyDescent="0.2">
      <c r="A13" s="6" t="s">
        <v>21</v>
      </c>
      <c r="B13" s="7"/>
      <c r="C13" s="16">
        <f t="shared" ref="C13:H13" si="0">SUM(C8:C12)</f>
        <v>43286</v>
      </c>
      <c r="D13" s="16">
        <f t="shared" si="0"/>
        <v>90751</v>
      </c>
      <c r="E13" s="16">
        <f t="shared" si="0"/>
        <v>90751</v>
      </c>
      <c r="F13" s="16">
        <f t="shared" si="0"/>
        <v>90751</v>
      </c>
      <c r="G13" s="197">
        <f t="shared" si="0"/>
        <v>0</v>
      </c>
      <c r="H13" s="16">
        <f t="shared" si="0"/>
        <v>90751</v>
      </c>
    </row>
  </sheetData>
  <phoneticPr fontId="26" type="noConversion"/>
  <pageMargins left="0.7" right="0.7" top="0.78740157499999996" bottom="0.78740157499999996" header="0.3" footer="0.3"/>
  <pageSetup paperSize="9" scale="95" fitToHeight="0" orientation="landscape" r:id="rId1"/>
  <headerFooter>
    <oddFooter>&amp;C&amp;F&amp;Rstránka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7A6D0D1DB3ED4D95448CAA01A2BCF1" ma:contentTypeVersion="0" ma:contentTypeDescription="Vytvoří nový dokument" ma:contentTypeScope="" ma:versionID="fe75a298981810b3999de703c60705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CB7E6-9408-4FD4-BEF1-58CE1F78E12F}"/>
</file>

<file path=customXml/itemProps2.xml><?xml version="1.0" encoding="utf-8"?>
<ds:datastoreItem xmlns:ds="http://schemas.openxmlformats.org/officeDocument/2006/customXml" ds:itemID="{13752C8E-7150-479F-8372-2DDD6D428FAB}"/>
</file>

<file path=customXml/itemProps3.xml><?xml version="1.0" encoding="utf-8"?>
<ds:datastoreItem xmlns:ds="http://schemas.openxmlformats.org/officeDocument/2006/customXml" ds:itemID="{003B401A-733A-4313-8DD9-B867F8600D6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příjmy 2018</vt:lpstr>
      <vt:lpstr>výdaje 2018</vt:lpstr>
      <vt:lpstr>financování</vt:lpstr>
      <vt:lpstr>'příjmy 2018'!Oblast_tisku</vt:lpstr>
      <vt:lpstr>'výdaje 2018'!Oblast_tisku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Kamila</dc:creator>
  <cp:lastModifiedBy>Petra Friedlová</cp:lastModifiedBy>
  <cp:revision>0</cp:revision>
  <cp:lastPrinted>2018-05-28T12:28:41Z</cp:lastPrinted>
  <dcterms:created xsi:type="dcterms:W3CDTF">1601-01-01T00:00:00Z</dcterms:created>
  <dcterms:modified xsi:type="dcterms:W3CDTF">2018-05-28T13:06:27Z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0x0101004F7A6D0D1DB3ED4D95448CAA01A2BCF1</vt:lpwstr>
  </property>
</Properties>
</file>