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'List1'!$A$1:$N$56</definedName>
  </definedNames>
  <calcPr fullCalcOnLoad="1"/>
</workbook>
</file>

<file path=xl/sharedStrings.xml><?xml version="1.0" encoding="utf-8"?>
<sst xmlns="http://schemas.openxmlformats.org/spreadsheetml/2006/main" count="108" uniqueCount="86">
  <si>
    <t>Mateřská škola Pionýrů</t>
  </si>
  <si>
    <t>Mateřská škola Kamarád</t>
  </si>
  <si>
    <t>Základní škola Jičínská</t>
  </si>
  <si>
    <t>Školní jídelna Komenského</t>
  </si>
  <si>
    <t>Základní škola Npor.Loma</t>
  </si>
  <si>
    <t>v tis.Kč</t>
  </si>
  <si>
    <t>Středisko volného času Luna Příbor</t>
  </si>
  <si>
    <t>NÁZEV NÁKLADOVÉ POLOŽKY</t>
  </si>
  <si>
    <t>cestovné</t>
  </si>
  <si>
    <t>č.ú.</t>
  </si>
  <si>
    <t>NÁKLADY CELKEM:</t>
  </si>
  <si>
    <t>spotřeba materiálu</t>
  </si>
  <si>
    <t>VÝNOSY</t>
  </si>
  <si>
    <t>VÝNOSY CELKEM:</t>
  </si>
  <si>
    <t>zapojení RF</t>
  </si>
  <si>
    <t>reprezentace školy</t>
  </si>
  <si>
    <t>ostatní výnosy</t>
  </si>
  <si>
    <t>výnosy v hlavní činnosti</t>
  </si>
  <si>
    <t>výnosy v doplňkové činnosti</t>
  </si>
  <si>
    <t>z toho:</t>
  </si>
  <si>
    <t>náklady v hlavní činnosti</t>
  </si>
  <si>
    <t>náklady v doplňkové činnosti</t>
  </si>
  <si>
    <t>ostatní finanční náklady</t>
  </si>
  <si>
    <t>výnosy z potravin</t>
  </si>
  <si>
    <t>spotřeba energie</t>
  </si>
  <si>
    <r>
      <t xml:space="preserve">mzdové nákl.+soc. pojištění  - </t>
    </r>
    <r>
      <rPr>
        <sz val="8"/>
        <rFont val="Times New Roman CE"/>
        <family val="0"/>
      </rPr>
      <t>(HČ)</t>
    </r>
  </si>
  <si>
    <r>
      <t xml:space="preserve">mzdové nákl.+soc. pojištění  - </t>
    </r>
    <r>
      <rPr>
        <sz val="8"/>
        <rFont val="Times New Roman CE"/>
        <family val="0"/>
      </rPr>
      <t>(DČ)</t>
    </r>
  </si>
  <si>
    <t>opravy a udržování</t>
  </si>
  <si>
    <t>odpisy dlouhodobého majetku</t>
  </si>
  <si>
    <t>ostatní služby</t>
  </si>
  <si>
    <r>
      <t xml:space="preserve">spotřeba materiálu - </t>
    </r>
    <r>
      <rPr>
        <sz val="9"/>
        <rFont val="Times New Roman CE"/>
        <family val="0"/>
      </rPr>
      <t>potraviny</t>
    </r>
  </si>
  <si>
    <t>521-525</t>
  </si>
  <si>
    <t xml:space="preserve">zákonné + jiné soc.náklady </t>
  </si>
  <si>
    <t>527-528</t>
  </si>
  <si>
    <t>ostatní náklady z činnosti</t>
  </si>
  <si>
    <t xml:space="preserve"> z toho odpisy</t>
  </si>
  <si>
    <t>zapojení fondu odměn</t>
  </si>
  <si>
    <t xml:space="preserve">Fond odměn </t>
  </si>
  <si>
    <t xml:space="preserve">Fond FKSP </t>
  </si>
  <si>
    <t>NÁZEV FONDU</t>
  </si>
  <si>
    <t>náklady z DDHM</t>
  </si>
  <si>
    <t>zapojení FI na opravu a údržbu</t>
  </si>
  <si>
    <t xml:space="preserve">Fond investic (FI) </t>
  </si>
  <si>
    <t>daň z příjmů</t>
  </si>
  <si>
    <t>v tis. Kč</t>
  </si>
  <si>
    <t>SVČ Luna Příbor</t>
  </si>
  <si>
    <t>Fond rezervní (RF) z darů</t>
  </si>
  <si>
    <t>Fond rezervní (RF) z HV</t>
  </si>
  <si>
    <t>r.2019</t>
  </si>
  <si>
    <t>SROVNÁNÍ PLÁNU NÁKLADŮ A VÝNOSŮ ŠKOLSKÝCH "PO"  NA ROK 2020 S FINANČNÍM PLÁNEM PROVOZU ROKU 2019</t>
  </si>
  <si>
    <t>r.2020</t>
  </si>
  <si>
    <r>
      <t xml:space="preserve">VÝŠE POŽADOVANÉHO PŘÍSPĚVKU   </t>
    </r>
    <r>
      <rPr>
        <b/>
        <sz val="9"/>
        <rFont val="Times New Roman"/>
        <family val="1"/>
      </rPr>
      <t>organizace na provoz r. 2020:</t>
    </r>
  </si>
  <si>
    <t>% rozdíl výše nákladů r.2020 oproti r.2019</t>
  </si>
  <si>
    <t>Finanční plán nákladů a výnosů škol a školských zařízení na rok 2020:</t>
  </si>
  <si>
    <t>% rozdíl výše požadovaného příspěvku na  provoz r. 2020 oproti r. 2019</t>
  </si>
  <si>
    <r>
      <t xml:space="preserve">(+) 8,87 %    </t>
    </r>
    <r>
      <rPr>
        <b/>
        <sz val="7"/>
        <rFont val="Arial"/>
        <family val="2"/>
      </rPr>
      <t>(+79 tis)</t>
    </r>
  </si>
  <si>
    <r>
      <t xml:space="preserve">(+) 8,03 %  </t>
    </r>
    <r>
      <rPr>
        <b/>
        <sz val="7"/>
        <rFont val="Arial"/>
        <family val="2"/>
      </rPr>
      <t>(+130 tis)</t>
    </r>
  </si>
  <si>
    <r>
      <t xml:space="preserve"> (+) 5,21 % </t>
    </r>
    <r>
      <rPr>
        <b/>
        <sz val="7"/>
        <rFont val="Arial"/>
        <family val="2"/>
      </rPr>
      <t>(+176 tis)</t>
    </r>
    <r>
      <rPr>
        <b/>
        <sz val="9"/>
        <rFont val="Arial"/>
        <family val="2"/>
      </rPr>
      <t xml:space="preserve">  </t>
    </r>
  </si>
  <si>
    <r>
      <t>(+) 2,83 %</t>
    </r>
    <r>
      <rPr>
        <b/>
        <sz val="7"/>
        <rFont val="Arial"/>
        <family val="2"/>
      </rPr>
      <t xml:space="preserve">  (+187,4 tis)</t>
    </r>
  </si>
  <si>
    <r>
      <t xml:space="preserve">(+) 11,11 %  </t>
    </r>
    <r>
      <rPr>
        <sz val="9"/>
        <rFont val="Arial"/>
        <family val="2"/>
      </rPr>
      <t xml:space="preserve"> </t>
    </r>
    <r>
      <rPr>
        <b/>
        <sz val="7"/>
        <rFont val="Arial"/>
        <family val="2"/>
      </rPr>
      <t>(+50 tis)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</si>
  <si>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 (-) 0,1 %  </t>
    </r>
    <r>
      <rPr>
        <b/>
        <sz val="7"/>
        <rFont val="Arial"/>
        <family val="2"/>
      </rPr>
      <t>(-2 tis)</t>
    </r>
  </si>
  <si>
    <r>
      <t xml:space="preserve">(-) 12,62 %  </t>
    </r>
    <r>
      <rPr>
        <b/>
        <sz val="7"/>
        <rFont val="Arial"/>
        <family val="2"/>
      </rPr>
      <t>(-52 tis)</t>
    </r>
  </si>
  <si>
    <r>
      <t xml:space="preserve"> (-) 0,90 %  </t>
    </r>
    <r>
      <rPr>
        <b/>
        <sz val="7"/>
        <rFont val="Arial"/>
        <family val="2"/>
      </rPr>
      <t>(- 26,5 tis)</t>
    </r>
  </si>
  <si>
    <r>
      <t xml:space="preserve">(+) 3,50 %   </t>
    </r>
    <r>
      <rPr>
        <b/>
        <sz val="7"/>
        <rFont val="Arial"/>
        <family val="2"/>
      </rPr>
      <t>(+48 tis)</t>
    </r>
  </si>
  <si>
    <t xml:space="preserve"> (+/-) 0 %</t>
  </si>
  <si>
    <t>STAVY FONDŮ K 31.12.2019 - předpoklad</t>
  </si>
  <si>
    <t>Stavy fondů k 31.12.2019 - předpoklad</t>
  </si>
  <si>
    <t>Investiční požadavky PO na rok 2020 na opravy a údržbu nemovitého majetku</t>
  </si>
  <si>
    <t>Investiční požadavky PO na rok 2020 na nákup investičního majetku</t>
  </si>
  <si>
    <r>
      <rPr>
        <b/>
        <sz val="9"/>
        <rFont val="Arial"/>
        <family val="2"/>
      </rPr>
      <t>Výše požadovaného příspěvku 500 tis. Kč.</t>
    </r>
    <r>
      <rPr>
        <sz val="9"/>
        <rFont val="Arial"/>
        <family val="2"/>
      </rPr>
      <t xml:space="preserve">
Plán nákladů organizace na rok 2020 je oproti roku 2019 navýšen o cca 2,8 % (188 tis. Kč). Největší navýšení je u potravin (spotřeby materiálu) a nákladů na energie.  Toto navýšení je kompenzováno navýšením plánovaných výnosů.
Požadovaný neinvestiční příspěvek na provoz od zřizovatele je oproti roku 2019 vyšší o 50 tis. Kč.</t>
    </r>
  </si>
  <si>
    <r>
      <rPr>
        <b/>
        <sz val="10"/>
        <rFont val="Arial"/>
        <family val="2"/>
      </rPr>
      <t>140,00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traktor </t>
    </r>
    <r>
      <rPr>
        <sz val="10"/>
        <rFont val="Arial"/>
        <family val="2"/>
      </rPr>
      <t xml:space="preserve">
(</t>
    </r>
    <r>
      <rPr>
        <b/>
        <sz val="7"/>
        <rFont val="Arial"/>
        <family val="2"/>
      </rPr>
      <t>bude hrazeno z fondu investic PO</t>
    </r>
    <r>
      <rPr>
        <b/>
        <sz val="7"/>
        <rFont val="Arial"/>
        <family val="2"/>
      </rPr>
      <t>)</t>
    </r>
  </si>
  <si>
    <r>
      <t xml:space="preserve">200,00
</t>
    </r>
    <r>
      <rPr>
        <sz val="8"/>
        <rFont val="Arial"/>
        <family val="2"/>
      </rPr>
      <t>elektrický kotel 200 l</t>
    </r>
    <r>
      <rPr>
        <b/>
        <sz val="10"/>
        <rFont val="Arial"/>
        <family val="2"/>
      </rPr>
      <t xml:space="preserve">
</t>
    </r>
    <r>
      <rPr>
        <b/>
        <sz val="7"/>
        <rFont val="Arial"/>
        <family val="2"/>
      </rPr>
      <t xml:space="preserve">(bude hrazeno
 z fondu investic PO) </t>
    </r>
  </si>
  <si>
    <r>
      <t xml:space="preserve"> (-) 2 %  </t>
    </r>
    <r>
      <rPr>
        <b/>
        <sz val="7"/>
        <rFont val="Arial"/>
        <family val="2"/>
      </rPr>
      <t>(-144 tis)</t>
    </r>
  </si>
  <si>
    <r>
      <t xml:space="preserve">80,00
</t>
    </r>
    <r>
      <rPr>
        <sz val="8"/>
        <rFont val="Arial"/>
        <family val="2"/>
      </rPr>
      <t>pec na vypalování keramiky</t>
    </r>
    <r>
      <rPr>
        <b/>
        <sz val="10"/>
        <rFont val="Arial"/>
        <family val="2"/>
      </rPr>
      <t xml:space="preserve">
</t>
    </r>
    <r>
      <rPr>
        <b/>
        <sz val="7"/>
        <rFont val="Arial"/>
        <family val="2"/>
      </rPr>
      <t xml:space="preserve">(bude hrazeno
 z fondu investic PO) </t>
    </r>
  </si>
  <si>
    <r>
      <t xml:space="preserve">požadavek na realizaci investice ze strany zřizovatele: 
</t>
    </r>
    <r>
      <rPr>
        <b/>
        <sz val="7"/>
        <rFont val="Arial"/>
        <family val="2"/>
      </rPr>
      <t>(rekonstrukce objektu - fasáda, výměna oken …..)</t>
    </r>
  </si>
  <si>
    <r>
      <rPr>
        <sz val="7"/>
        <rFont val="Arial"/>
        <family val="2"/>
      </rPr>
      <t xml:space="preserve">požadavek na realizaci investice ze strany zřizovatele: </t>
    </r>
    <r>
      <rPr>
        <b/>
        <sz val="7"/>
        <rFont val="Arial"/>
        <family val="2"/>
      </rPr>
      <t xml:space="preserve">
(osazení kotle na sam. vytápění ŠJ) 
</t>
    </r>
    <r>
      <rPr>
        <b/>
        <sz val="10"/>
        <rFont val="Arial"/>
        <family val="2"/>
      </rPr>
      <t>300,00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 xml:space="preserve">renovace vzduchotechniky, výměna agregátu chlazení
</t>
    </r>
    <r>
      <rPr>
        <b/>
        <sz val="7"/>
        <rFont val="Arial"/>
        <family val="2"/>
      </rPr>
      <t xml:space="preserve">(bude hrazeno
 z fondu investic PO) </t>
    </r>
  </si>
  <si>
    <r>
      <rPr>
        <sz val="7"/>
        <rFont val="Arial"/>
        <family val="2"/>
      </rPr>
      <t xml:space="preserve">požadavek na realizaci investice ze strany zřizovatele: 
</t>
    </r>
    <r>
      <rPr>
        <b/>
        <sz val="7"/>
        <rFont val="Arial"/>
        <family val="2"/>
      </rPr>
      <t>(rekonstrukce fasády školy, rekonstrukce topení - výměna radiátorů)</t>
    </r>
    <r>
      <rPr>
        <sz val="8"/>
        <rFont val="Arial"/>
        <family val="2"/>
      </rPr>
      <t xml:space="preserve">
</t>
    </r>
  </si>
  <si>
    <r>
      <rPr>
        <sz val="7"/>
        <rFont val="Arial"/>
        <family val="2"/>
      </rPr>
      <t xml:space="preserve">požadavek na realizaci investice ze strany zřizovatele: 
</t>
    </r>
    <r>
      <rPr>
        <b/>
        <sz val="7"/>
        <rFont val="Arial"/>
        <family val="2"/>
      </rPr>
      <t>(výměna oken ZŠ, oprava fasády školy, rekuperace, oprava ŠD - střecha, okna, fasáda, rekonstrukce kotelny a celého topného systému školy - radiátory, ...)</t>
    </r>
  </si>
  <si>
    <t>Požadavek na příspěvek zřizovatele k pokrytí neinvestičních (provozních) nákladů šesti školských příspěvkových organizací činí pro rok 2020 celkem 10 781 tis.Kč, což je navýšení oproti roku 2019 o cca 2,87 %.</t>
  </si>
  <si>
    <r>
      <rPr>
        <sz val="7"/>
        <rFont val="Arial"/>
        <family val="2"/>
      </rPr>
      <t xml:space="preserve">požadavek na realizaci investice ze strany zřizovatele: </t>
    </r>
    <r>
      <rPr>
        <sz val="8"/>
        <rFont val="Arial"/>
        <family val="2"/>
      </rPr>
      <t xml:space="preserve">
</t>
    </r>
    <r>
      <rPr>
        <b/>
        <sz val="7"/>
        <rFont val="Arial"/>
        <family val="2"/>
      </rPr>
      <t>(oprava oplocení MŠ Švermova 500 tis., rekonstrukce fasád budov MŠ, rekonstrukce kotelny MŠ Švermova cca 500 tis.)</t>
    </r>
    <r>
      <rPr>
        <sz val="7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</si>
  <si>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r>
      <rPr>
        <b/>
        <sz val="9"/>
        <rFont val="Arial"/>
        <family val="2"/>
      </rPr>
      <t>Výše požadovaného příspěvku 360 tis. Kč.</t>
    </r>
    <r>
      <rPr>
        <sz val="9"/>
        <rFont val="Arial"/>
        <family val="2"/>
      </rPr>
      <t xml:space="preserve">
Plán nákladů organizace na rok 2020 je v celkovém součtu shodný s rokem 2019.
Organizace zapojuje do výnosů rezervní fond ve výši 100 tis. Kč.
Požadovaný neinvestiční příspěvek na provoz od zřizovatele je snížen oproti roku 2019 o 12,6 % tj.52 tis. Kč. </t>
    </r>
  </si>
  <si>
    <r>
      <rPr>
        <b/>
        <sz val="9"/>
        <rFont val="Arial"/>
        <family val="2"/>
      </rPr>
      <t>Výše požadovaného příspěvku 3 973 tis. Kč.</t>
    </r>
    <r>
      <rPr>
        <sz val="9"/>
        <rFont val="Arial"/>
        <family val="2"/>
      </rPr>
      <t xml:space="preserve">
Plán nákladů organizace na rok 2020 je o nižší o cca 2 % a to zejména v důsledku snížení nákladů na opravy a nákladů na DDHM. Organizace rovněž zapojuje do výnosů rezervní fond ve výši 280 tis. Kč.
Požadovaný neinvestiční příspěvek na provoz od zřizovatele je ve výši roku 2019.</t>
    </r>
  </si>
  <si>
    <r>
      <rPr>
        <b/>
        <sz val="9"/>
        <rFont val="Arial"/>
        <family val="2"/>
      </rPr>
      <t>Výše požadovaného příspěvku 970 tis. Kč.</t>
    </r>
    <r>
      <rPr>
        <sz val="9"/>
        <rFont val="Arial"/>
        <family val="2"/>
      </rPr>
      <t xml:space="preserve">
Plán nákladů organizace na rok 2020 je o 8 % vyšší než v roce 2019. Navýšení je především ve spotřebě energií a potravinách  -  viz tabulka.
Požadovaný neinvestiční příspěvek na provoz od zřizovatele je vyšší oproti roku 2019 o 8,87 %.</t>
    </r>
  </si>
  <si>
    <r>
      <rPr>
        <b/>
        <sz val="9"/>
        <rFont val="Arial"/>
        <family val="2"/>
      </rPr>
      <t>Výše požadovaného příspěvku 1 423 tis. Kč.</t>
    </r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Plán nákladů organizace na rok 2020 je srovnatelný s rokem 2019.
Požadovaný neinvestiční příspěvek na provoz od zřizovatele je vyšší o 48 tis. Kč tj. 3,5 % a to z důvodu vyššího požadavku na nákup DDHM.</t>
    </r>
  </si>
  <si>
    <r>
      <t xml:space="preserve">  (+) 4,53 %</t>
    </r>
    <r>
      <rPr>
        <b/>
        <sz val="7"/>
        <rFont val="Arial"/>
        <family val="2"/>
      </rPr>
      <t xml:space="preserve"> (+166 tis)</t>
    </r>
  </si>
  <si>
    <r>
      <rPr>
        <b/>
        <sz val="9"/>
        <rFont val="Arial"/>
        <family val="2"/>
      </rPr>
      <t>Výše požadovaného příspěvku 3 555 tis. Kč.</t>
    </r>
    <r>
      <rPr>
        <sz val="9"/>
        <color indexed="10"/>
        <rFont val="Arial"/>
        <family val="2"/>
      </rPr>
      <t xml:space="preserve">
</t>
    </r>
    <r>
      <rPr>
        <sz val="9"/>
        <rFont val="Arial"/>
        <family val="2"/>
      </rPr>
      <t>Plán nákladů organizace na rok 2020 je o 4,53 % vyšší než v roce 2019 - navýšení je zejména v nákladech na DDHM (drobný dlouhodobý hmotný majetek</t>
    </r>
    <r>
      <rPr>
        <vertAlign val="superscript"/>
        <sz val="9"/>
        <rFont val="Arial"/>
        <family val="2"/>
      </rPr>
      <t>*</t>
    </r>
    <r>
      <rPr>
        <sz val="9"/>
        <rFont val="Arial"/>
        <family val="2"/>
      </rPr>
      <t>) a v zákonných soc. nákladech. Naproti tomu škola snižuje náklady na energie o 200 tis. Kč.
Požadovaný neinvestiční příspěvek na provoz od zřizovatele je vyšší oproti roku 2019 o cca 5 %.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</si>
</sst>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</numFmts>
  <fonts count="61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 CE"/>
      <family val="0"/>
    </font>
    <font>
      <b/>
      <sz val="9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9"/>
      <name val="Times New Roman CE"/>
      <family val="0"/>
    </font>
    <font>
      <b/>
      <sz val="8"/>
      <name val="Times New Roman CE"/>
      <family val="1"/>
    </font>
    <font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4" fontId="12" fillId="33" borderId="19" xfId="37" applyFont="1" applyFill="1" applyBorder="1" applyAlignment="1">
      <alignment horizontal="center" vertical="center"/>
    </xf>
    <xf numFmtId="44" fontId="3" fillId="0" borderId="20" xfId="37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4" fontId="6" fillId="22" borderId="12" xfId="0" applyNumberFormat="1" applyFont="1" applyFill="1" applyBorder="1" applyAlignment="1">
      <alignment horizontal="right"/>
    </xf>
    <xf numFmtId="4" fontId="6" fillId="22" borderId="21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18" fillId="22" borderId="22" xfId="0" applyNumberFormat="1" applyFont="1" applyFill="1" applyBorder="1" applyAlignment="1">
      <alignment horizontal="right" vertical="center"/>
    </xf>
    <xf numFmtId="4" fontId="18" fillId="22" borderId="23" xfId="0" applyNumberFormat="1" applyFont="1" applyFill="1" applyBorder="1" applyAlignment="1">
      <alignment horizontal="right" vertical="center"/>
    </xf>
    <xf numFmtId="4" fontId="7" fillId="34" borderId="14" xfId="0" applyNumberFormat="1" applyFont="1" applyFill="1" applyBorder="1" applyAlignment="1">
      <alignment horizontal="right" vertical="center"/>
    </xf>
    <xf numFmtId="0" fontId="8" fillId="35" borderId="24" xfId="0" applyFont="1" applyFill="1" applyBorder="1" applyAlignment="1">
      <alignment horizontal="left" vertical="center" wrapText="1"/>
    </xf>
    <xf numFmtId="4" fontId="7" fillId="35" borderId="17" xfId="0" applyNumberFormat="1" applyFont="1" applyFill="1" applyBorder="1" applyAlignment="1">
      <alignment horizontal="right" vertical="center"/>
    </xf>
    <xf numFmtId="0" fontId="14" fillId="35" borderId="25" xfId="0" applyFont="1" applyFill="1" applyBorder="1" applyAlignment="1">
      <alignment horizontal="right" vertical="center" wrapText="1"/>
    </xf>
    <xf numFmtId="4" fontId="18" fillId="35" borderId="26" xfId="0" applyNumberFormat="1" applyFont="1" applyFill="1" applyBorder="1" applyAlignment="1">
      <alignment horizontal="right" vertical="center"/>
    </xf>
    <xf numFmtId="4" fontId="6" fillId="36" borderId="12" xfId="0" applyNumberFormat="1" applyFont="1" applyFill="1" applyBorder="1" applyAlignment="1">
      <alignment horizontal="right"/>
    </xf>
    <xf numFmtId="44" fontId="12" fillId="36" borderId="19" xfId="37" applyFont="1" applyFill="1" applyBorder="1" applyAlignment="1">
      <alignment horizontal="center" vertical="center"/>
    </xf>
    <xf numFmtId="44" fontId="3" fillId="36" borderId="27" xfId="37" applyFont="1" applyFill="1" applyBorder="1" applyAlignment="1">
      <alignment horizontal="center" vertical="center"/>
    </xf>
    <xf numFmtId="4" fontId="6" fillId="36" borderId="21" xfId="0" applyNumberFormat="1" applyFont="1" applyFill="1" applyBorder="1" applyAlignment="1">
      <alignment/>
    </xf>
    <xf numFmtId="4" fontId="6" fillId="36" borderId="28" xfId="0" applyNumberFormat="1" applyFont="1" applyFill="1" applyBorder="1" applyAlignment="1">
      <alignment horizontal="right"/>
    </xf>
    <xf numFmtId="44" fontId="12" fillId="36" borderId="29" xfId="37" applyFont="1" applyFill="1" applyBorder="1" applyAlignment="1">
      <alignment horizontal="left" vertical="center"/>
    </xf>
    <xf numFmtId="44" fontId="12" fillId="36" borderId="30" xfId="37" applyFont="1" applyFill="1" applyBorder="1" applyAlignment="1">
      <alignment horizontal="left" vertical="center"/>
    </xf>
    <xf numFmtId="0" fontId="18" fillId="33" borderId="29" xfId="0" applyFont="1" applyFill="1" applyBorder="1" applyAlignment="1">
      <alignment/>
    </xf>
    <xf numFmtId="44" fontId="20" fillId="33" borderId="31" xfId="37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/>
    </xf>
    <xf numFmtId="0" fontId="7" fillId="34" borderId="2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4" fontId="18" fillId="36" borderId="22" xfId="0" applyNumberFormat="1" applyFont="1" applyFill="1" applyBorder="1" applyAlignment="1">
      <alignment wrapText="1"/>
    </xf>
    <xf numFmtId="4" fontId="7" fillId="34" borderId="33" xfId="0" applyNumberFormat="1" applyFont="1" applyFill="1" applyBorder="1" applyAlignment="1">
      <alignment horizontal="right" vertical="center"/>
    </xf>
    <xf numFmtId="4" fontId="18" fillId="22" borderId="26" xfId="0" applyNumberFormat="1" applyFont="1" applyFill="1" applyBorder="1" applyAlignment="1">
      <alignment horizontal="right" vertical="center"/>
    </xf>
    <xf numFmtId="4" fontId="6" fillId="36" borderId="3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right" vertical="center"/>
    </xf>
    <xf numFmtId="4" fontId="18" fillId="35" borderId="35" xfId="0" applyNumberFormat="1" applyFont="1" applyFill="1" applyBorder="1" applyAlignment="1">
      <alignment horizontal="right" vertical="center"/>
    </xf>
    <xf numFmtId="4" fontId="18" fillId="22" borderId="31" xfId="0" applyNumberFormat="1" applyFont="1" applyFill="1" applyBorder="1" applyAlignment="1">
      <alignment horizontal="right" vertical="center"/>
    </xf>
    <xf numFmtId="4" fontId="7" fillId="35" borderId="3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4" fontId="18" fillId="22" borderId="22" xfId="0" applyNumberFormat="1" applyFont="1" applyFill="1" applyBorder="1" applyAlignment="1">
      <alignment vertical="center"/>
    </xf>
    <xf numFmtId="4" fontId="18" fillId="22" borderId="18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6" fillId="36" borderId="36" xfId="0" applyNumberFormat="1" applyFont="1" applyFill="1" applyBorder="1" applyAlignment="1">
      <alignment vertical="center"/>
    </xf>
    <xf numFmtId="0" fontId="7" fillId="34" borderId="37" xfId="0" applyFont="1" applyFill="1" applyBorder="1" applyAlignment="1">
      <alignment horizontal="center" vertical="center" wrapText="1"/>
    </xf>
    <xf numFmtId="4" fontId="6" fillId="36" borderId="36" xfId="0" applyNumberFormat="1" applyFont="1" applyFill="1" applyBorder="1" applyAlignment="1">
      <alignment/>
    </xf>
    <xf numFmtId="4" fontId="6" fillId="36" borderId="36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4" fontId="6" fillId="37" borderId="36" xfId="0" applyNumberFormat="1" applyFont="1" applyFill="1" applyBorder="1" applyAlignment="1">
      <alignment vertical="center"/>
    </xf>
    <xf numFmtId="4" fontId="7" fillId="34" borderId="38" xfId="0" applyNumberFormat="1" applyFont="1" applyFill="1" applyBorder="1" applyAlignment="1">
      <alignment vertical="center"/>
    </xf>
    <xf numFmtId="4" fontId="6" fillId="37" borderId="36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 horizontal="right"/>
    </xf>
    <xf numFmtId="4" fontId="7" fillId="38" borderId="39" xfId="0" applyNumberFormat="1" applyFont="1" applyFill="1" applyBorder="1" applyAlignment="1">
      <alignment horizontal="right" vertical="center"/>
    </xf>
    <xf numFmtId="4" fontId="18" fillId="36" borderId="23" xfId="0" applyNumberFormat="1" applyFont="1" applyFill="1" applyBorder="1" applyAlignment="1">
      <alignment horizontal="right" vertical="center"/>
    </xf>
    <xf numFmtId="4" fontId="18" fillId="36" borderId="31" xfId="0" applyNumberFormat="1" applyFont="1" applyFill="1" applyBorder="1" applyAlignment="1">
      <alignment horizontal="right" vertical="center"/>
    </xf>
    <xf numFmtId="4" fontId="6" fillId="36" borderId="12" xfId="0" applyNumberFormat="1" applyFont="1" applyFill="1" applyBorder="1" applyAlignment="1">
      <alignment vertical="center"/>
    </xf>
    <xf numFmtId="4" fontId="6" fillId="36" borderId="12" xfId="0" applyNumberFormat="1" applyFont="1" applyFill="1" applyBorder="1" applyAlignment="1">
      <alignment wrapText="1"/>
    </xf>
    <xf numFmtId="4" fontId="18" fillId="36" borderId="23" xfId="0" applyNumberFormat="1" applyFont="1" applyFill="1" applyBorder="1" applyAlignment="1">
      <alignment/>
    </xf>
    <xf numFmtId="4" fontId="7" fillId="34" borderId="39" xfId="0" applyNumberFormat="1" applyFont="1" applyFill="1" applyBorder="1" applyAlignment="1">
      <alignment vertical="center"/>
    </xf>
    <xf numFmtId="4" fontId="18" fillId="36" borderId="35" xfId="0" applyNumberFormat="1" applyFont="1" applyFill="1" applyBorder="1" applyAlignment="1">
      <alignment/>
    </xf>
    <xf numFmtId="4" fontId="7" fillId="34" borderId="40" xfId="0" applyNumberFormat="1" applyFont="1" applyFill="1" applyBorder="1" applyAlignment="1">
      <alignment vertical="center" wrapText="1"/>
    </xf>
    <xf numFmtId="4" fontId="18" fillId="36" borderId="35" xfId="0" applyNumberFormat="1" applyFont="1" applyFill="1" applyBorder="1" applyAlignment="1">
      <alignment wrapText="1"/>
    </xf>
    <xf numFmtId="4" fontId="6" fillId="36" borderId="38" xfId="0" applyNumberFormat="1" applyFont="1" applyFill="1" applyBorder="1" applyAlignment="1">
      <alignment/>
    </xf>
    <xf numFmtId="4" fontId="6" fillId="36" borderId="28" xfId="0" applyNumberFormat="1" applyFont="1" applyFill="1" applyBorder="1" applyAlignment="1">
      <alignment/>
    </xf>
    <xf numFmtId="4" fontId="18" fillId="36" borderId="19" xfId="0" applyNumberFormat="1" applyFont="1" applyFill="1" applyBorder="1" applyAlignment="1">
      <alignment vertical="center"/>
    </xf>
    <xf numFmtId="4" fontId="18" fillId="36" borderId="35" xfId="0" applyNumberFormat="1" applyFont="1" applyFill="1" applyBorder="1" applyAlignment="1">
      <alignment vertical="center"/>
    </xf>
    <xf numFmtId="4" fontId="18" fillId="37" borderId="35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18" fillId="37" borderId="41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7" fillId="39" borderId="17" xfId="0" applyNumberFormat="1" applyFont="1" applyFill="1" applyBorder="1" applyAlignment="1">
      <alignment vertical="center"/>
    </xf>
    <xf numFmtId="4" fontId="18" fillId="35" borderId="26" xfId="0" applyNumberFormat="1" applyFont="1" applyFill="1" applyBorder="1" applyAlignment="1">
      <alignment vertical="center"/>
    </xf>
    <xf numFmtId="4" fontId="7" fillId="34" borderId="17" xfId="0" applyNumberFormat="1" applyFont="1" applyFill="1" applyBorder="1" applyAlignment="1">
      <alignment vertical="center"/>
    </xf>
    <xf numFmtId="4" fontId="18" fillId="22" borderId="18" xfId="0" applyNumberFormat="1" applyFont="1" applyFill="1" applyBorder="1" applyAlignment="1">
      <alignment vertical="center"/>
    </xf>
    <xf numFmtId="4" fontId="7" fillId="40" borderId="17" xfId="0" applyNumberFormat="1" applyFont="1" applyFill="1" applyBorder="1" applyAlignment="1">
      <alignment vertical="center"/>
    </xf>
    <xf numFmtId="4" fontId="18" fillId="37" borderId="42" xfId="0" applyNumberFormat="1" applyFont="1" applyFill="1" applyBorder="1" applyAlignment="1">
      <alignment/>
    </xf>
    <xf numFmtId="4" fontId="18" fillId="37" borderId="2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13" xfId="0" applyNumberFormat="1" applyFont="1" applyFill="1" applyBorder="1" applyAlignment="1">
      <alignment horizontal="right"/>
    </xf>
    <xf numFmtId="4" fontId="18" fillId="0" borderId="43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4" fontId="8" fillId="41" borderId="44" xfId="0" applyNumberFormat="1" applyFont="1" applyFill="1" applyBorder="1" applyAlignment="1">
      <alignment horizontal="right" vertical="center"/>
    </xf>
    <xf numFmtId="4" fontId="18" fillId="0" borderId="45" xfId="0" applyNumberFormat="1" applyFont="1" applyFill="1" applyBorder="1" applyAlignment="1">
      <alignment horizontal="right" vertical="center"/>
    </xf>
    <xf numFmtId="4" fontId="18" fillId="0" borderId="46" xfId="0" applyNumberFormat="1" applyFont="1" applyFill="1" applyBorder="1" applyAlignment="1">
      <alignment horizontal="right" vertical="center"/>
    </xf>
    <xf numFmtId="4" fontId="18" fillId="0" borderId="34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horizontal="right"/>
    </xf>
    <xf numFmtId="4" fontId="8" fillId="42" borderId="14" xfId="0" applyNumberFormat="1" applyFont="1" applyFill="1" applyBorder="1" applyAlignment="1">
      <alignment horizontal="right" vertical="center"/>
    </xf>
    <xf numFmtId="4" fontId="18" fillId="42" borderId="35" xfId="0" applyNumberFormat="1" applyFont="1" applyFill="1" applyBorder="1" applyAlignment="1">
      <alignment horizontal="right" vertical="center"/>
    </xf>
    <xf numFmtId="4" fontId="8" fillId="41" borderId="14" xfId="0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vertical="center"/>
    </xf>
    <xf numFmtId="4" fontId="18" fillId="0" borderId="43" xfId="0" applyNumberFormat="1" applyFont="1" applyFill="1" applyBorder="1" applyAlignment="1">
      <alignment vertical="center"/>
    </xf>
    <xf numFmtId="4" fontId="8" fillId="41" borderId="47" xfId="0" applyNumberFormat="1" applyFont="1" applyFill="1" applyBorder="1" applyAlignment="1">
      <alignment vertical="center"/>
    </xf>
    <xf numFmtId="4" fontId="18" fillId="0" borderId="48" xfId="0" applyNumberFormat="1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4" fontId="18" fillId="0" borderId="49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18" fillId="0" borderId="36" xfId="0" applyNumberFormat="1" applyFont="1" applyFill="1" applyBorder="1" applyAlignment="1">
      <alignment horizontal="right"/>
    </xf>
    <xf numFmtId="4" fontId="8" fillId="42" borderId="40" xfId="0" applyNumberFormat="1" applyFont="1" applyFill="1" applyBorder="1" applyAlignment="1">
      <alignment horizontal="right" vertical="center"/>
    </xf>
    <xf numFmtId="4" fontId="18" fillId="42" borderId="50" xfId="0" applyNumberFormat="1" applyFont="1" applyFill="1" applyBorder="1" applyAlignment="1">
      <alignment horizontal="right" vertical="center"/>
    </xf>
    <xf numFmtId="4" fontId="8" fillId="41" borderId="40" xfId="0" applyNumberFormat="1" applyFont="1" applyFill="1" applyBorder="1" applyAlignment="1">
      <alignment horizontal="right" vertical="center"/>
    </xf>
    <xf numFmtId="4" fontId="18" fillId="0" borderId="41" xfId="0" applyNumberFormat="1" applyFont="1" applyFill="1" applyBorder="1" applyAlignment="1">
      <alignment horizontal="right" vertical="center"/>
    </xf>
    <xf numFmtId="4" fontId="18" fillId="0" borderId="41" xfId="0" applyNumberFormat="1" applyFont="1" applyFill="1" applyBorder="1" applyAlignment="1">
      <alignment wrapText="1"/>
    </xf>
    <xf numFmtId="4" fontId="18" fillId="0" borderId="43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8" fillId="41" borderId="47" xfId="0" applyNumberFormat="1" applyFont="1" applyFill="1" applyBorder="1" applyAlignment="1">
      <alignment vertical="center" wrapText="1"/>
    </xf>
    <xf numFmtId="4" fontId="18" fillId="0" borderId="25" xfId="0" applyNumberFormat="1" applyFont="1" applyFill="1" applyBorder="1" applyAlignment="1">
      <alignment wrapText="1"/>
    </xf>
    <xf numFmtId="4" fontId="18" fillId="0" borderId="51" xfId="0" applyNumberFormat="1" applyFont="1" applyFill="1" applyBorder="1" applyAlignment="1">
      <alignment/>
    </xf>
    <xf numFmtId="4" fontId="8" fillId="42" borderId="15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52" xfId="0" applyNumberFormat="1" applyFont="1" applyFill="1" applyBorder="1" applyAlignment="1">
      <alignment horizontal="right" vertical="center"/>
    </xf>
    <xf numFmtId="4" fontId="18" fillId="0" borderId="31" xfId="0" applyNumberFormat="1" applyFont="1" applyFill="1" applyBorder="1" applyAlignment="1">
      <alignment horizontal="right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36" xfId="0" applyFont="1" applyFill="1" applyBorder="1" applyAlignment="1">
      <alignment horizontal="center" vertical="center" wrapText="1"/>
    </xf>
    <xf numFmtId="0" fontId="8" fillId="41" borderId="43" xfId="0" applyFont="1" applyFill="1" applyBorder="1" applyAlignment="1">
      <alignment horizontal="center" vertical="center"/>
    </xf>
    <xf numFmtId="4" fontId="18" fillId="42" borderId="52" xfId="0" applyNumberFormat="1" applyFont="1" applyFill="1" applyBorder="1" applyAlignment="1">
      <alignment horizontal="right" vertical="center"/>
    </xf>
    <xf numFmtId="4" fontId="18" fillId="0" borderId="53" xfId="0" applyNumberFormat="1" applyFont="1" applyFill="1" applyBorder="1" applyAlignment="1">
      <alignment horizontal="right" vertical="center"/>
    </xf>
    <xf numFmtId="4" fontId="8" fillId="42" borderId="38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>
      <alignment vertical="center"/>
    </xf>
    <xf numFmtId="4" fontId="18" fillId="0" borderId="2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/>
    </xf>
    <xf numFmtId="4" fontId="8" fillId="41" borderId="54" xfId="0" applyNumberFormat="1" applyFont="1" applyFill="1" applyBorder="1" applyAlignment="1">
      <alignment vertical="center"/>
    </xf>
    <xf numFmtId="4" fontId="18" fillId="0" borderId="55" xfId="0" applyNumberFormat="1" applyFont="1" applyFill="1" applyBorder="1" applyAlignment="1">
      <alignment/>
    </xf>
    <xf numFmtId="4" fontId="18" fillId="0" borderId="52" xfId="0" applyNumberFormat="1" applyFont="1" applyFill="1" applyBorder="1" applyAlignment="1">
      <alignment/>
    </xf>
    <xf numFmtId="0" fontId="8" fillId="41" borderId="43" xfId="0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4" fontId="8" fillId="42" borderId="15" xfId="0" applyNumberFormat="1" applyFont="1" applyFill="1" applyBorder="1" applyAlignment="1">
      <alignment vertical="center"/>
    </xf>
    <xf numFmtId="4" fontId="18" fillId="42" borderId="50" xfId="0" applyNumberFormat="1" applyFont="1" applyFill="1" applyBorder="1" applyAlignment="1">
      <alignment vertical="center"/>
    </xf>
    <xf numFmtId="4" fontId="8" fillId="41" borderId="15" xfId="0" applyNumberFormat="1" applyFont="1" applyFill="1" applyBorder="1" applyAlignment="1">
      <alignment vertical="center"/>
    </xf>
    <xf numFmtId="4" fontId="18" fillId="0" borderId="41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8" fillId="42" borderId="56" xfId="0" applyNumberFormat="1" applyFont="1" applyFill="1" applyBorder="1" applyAlignment="1">
      <alignment vertical="center"/>
    </xf>
    <xf numFmtId="4" fontId="18" fillId="0" borderId="55" xfId="0" applyNumberFormat="1" applyFont="1" applyFill="1" applyBorder="1" applyAlignment="1">
      <alignment vertical="center"/>
    </xf>
    <xf numFmtId="4" fontId="18" fillId="0" borderId="57" xfId="0" applyNumberFormat="1" applyFont="1" applyFill="1" applyBorder="1" applyAlignment="1">
      <alignment vertical="center"/>
    </xf>
    <xf numFmtId="4" fontId="18" fillId="0" borderId="58" xfId="0" applyNumberFormat="1" applyFont="1" applyFill="1" applyBorder="1" applyAlignment="1">
      <alignment/>
    </xf>
    <xf numFmtId="4" fontId="8" fillId="42" borderId="59" xfId="0" applyNumberFormat="1" applyFont="1" applyFill="1" applyBorder="1" applyAlignment="1">
      <alignment vertical="center"/>
    </xf>
    <xf numFmtId="4" fontId="8" fillId="41" borderId="59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10" fontId="22" fillId="35" borderId="62" xfId="0" applyNumberFormat="1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4" fontId="3" fillId="34" borderId="14" xfId="37" applyFont="1" applyFill="1" applyBorder="1" applyAlignment="1">
      <alignment horizontal="center" vertical="center"/>
    </xf>
    <xf numFmtId="44" fontId="3" fillId="34" borderId="15" xfId="37" applyFont="1" applyFill="1" applyBorder="1" applyAlignment="1">
      <alignment horizontal="center" vertical="center"/>
    </xf>
    <xf numFmtId="44" fontId="3" fillId="0" borderId="21" xfId="37" applyFont="1" applyBorder="1" applyAlignment="1">
      <alignment horizontal="center" vertical="center" textRotation="90"/>
    </xf>
    <xf numFmtId="44" fontId="3" fillId="0" borderId="12" xfId="37" applyFont="1" applyBorder="1" applyAlignment="1">
      <alignment horizontal="center" vertical="center" textRotation="90"/>
    </xf>
    <xf numFmtId="44" fontId="3" fillId="34" borderId="0" xfId="37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4" fontId="19" fillId="34" borderId="62" xfId="37" applyFont="1" applyFill="1" applyBorder="1" applyAlignment="1">
      <alignment horizontal="center" vertical="center" wrapText="1"/>
    </xf>
    <xf numFmtId="44" fontId="19" fillId="34" borderId="66" xfId="37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 wrapText="1"/>
    </xf>
    <xf numFmtId="0" fontId="3" fillId="40" borderId="60" xfId="0" applyFont="1" applyFill="1" applyBorder="1" applyAlignment="1">
      <alignment horizontal="center" vertical="center" wrapText="1"/>
    </xf>
    <xf numFmtId="0" fontId="3" fillId="40" borderId="68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10" fontId="22" fillId="34" borderId="17" xfId="0" applyNumberFormat="1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10" fontId="22" fillId="34" borderId="69" xfId="0" applyNumberFormat="1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 wrapText="1"/>
    </xf>
    <xf numFmtId="10" fontId="22" fillId="34" borderId="62" xfId="0" applyNumberFormat="1" applyFont="1" applyFill="1" applyBorder="1" applyAlignment="1">
      <alignment horizontal="center" vertical="center"/>
    </xf>
    <xf numFmtId="44" fontId="19" fillId="35" borderId="62" xfId="37" applyFont="1" applyFill="1" applyBorder="1" applyAlignment="1">
      <alignment horizontal="center" vertical="center" wrapText="1"/>
    </xf>
    <xf numFmtId="44" fontId="19" fillId="35" borderId="66" xfId="37" applyFont="1" applyFill="1" applyBorder="1" applyAlignment="1">
      <alignment horizontal="center" vertical="center" wrapText="1"/>
    </xf>
    <xf numFmtId="10" fontId="22" fillId="35" borderId="69" xfId="0" applyNumberFormat="1" applyFont="1" applyFill="1" applyBorder="1" applyAlignment="1">
      <alignment horizontal="center" vertical="center"/>
    </xf>
    <xf numFmtId="0" fontId="22" fillId="35" borderId="66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0" fillId="44" borderId="13" xfId="0" applyFill="1" applyBorder="1" applyAlignment="1">
      <alignment horizontal="center" wrapText="1"/>
    </xf>
    <xf numFmtId="0" fontId="0" fillId="44" borderId="36" xfId="0" applyFill="1" applyBorder="1" applyAlignment="1">
      <alignment horizontal="center" wrapText="1"/>
    </xf>
    <xf numFmtId="0" fontId="3" fillId="44" borderId="20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/>
    </xf>
    <xf numFmtId="0" fontId="21" fillId="0" borderId="70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/>
    </xf>
    <xf numFmtId="0" fontId="10" fillId="44" borderId="36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44" fontId="3" fillId="0" borderId="0" xfId="37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0" fillId="44" borderId="13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13" xfId="0" applyFont="1" applyFill="1" applyBorder="1" applyAlignment="1">
      <alignment horizontal="center" wrapText="1"/>
    </xf>
    <xf numFmtId="0" fontId="0" fillId="44" borderId="36" xfId="0" applyFont="1" applyFill="1" applyBorder="1" applyAlignment="1">
      <alignment horizont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11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20" zoomScaleNormal="120" zoomScalePageLayoutView="0" workbookViewId="0" topLeftCell="A1">
      <selection activeCell="F29" sqref="F29"/>
    </sheetView>
  </sheetViews>
  <sheetFormatPr defaultColWidth="9.140625" defaultRowHeight="12.75"/>
  <cols>
    <col min="1" max="1" width="5.421875" style="0" customWidth="1"/>
    <col min="2" max="2" width="29.140625" style="0" customWidth="1"/>
    <col min="3" max="4" width="8.140625" style="0" customWidth="1"/>
    <col min="5" max="5" width="8.28125" style="0" customWidth="1"/>
    <col min="6" max="6" width="8.00390625" style="0" customWidth="1"/>
    <col min="7" max="8" width="7.8515625" style="0" customWidth="1"/>
    <col min="9" max="9" width="8.140625" style="0" customWidth="1"/>
    <col min="10" max="10" width="7.7109375" style="0" customWidth="1"/>
    <col min="11" max="11" width="7.8515625" style="0" customWidth="1"/>
    <col min="12" max="13" width="8.421875" style="0" customWidth="1"/>
    <col min="14" max="14" width="8.00390625" style="0" customWidth="1"/>
    <col min="15" max="15" width="13.8515625" style="0" customWidth="1"/>
    <col min="16" max="16" width="13.140625" style="0" customWidth="1"/>
  </cols>
  <sheetData>
    <row r="1" spans="1:14" ht="12.75">
      <c r="A1" s="179" t="s">
        <v>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3.5" thickBot="1">
      <c r="A2" s="168" t="s">
        <v>53</v>
      </c>
      <c r="B2" s="168"/>
      <c r="C2" s="168"/>
      <c r="D2" s="168"/>
      <c r="E2" s="168"/>
      <c r="F2" s="168"/>
      <c r="N2" s="12" t="s">
        <v>5</v>
      </c>
    </row>
    <row r="3" spans="1:16" ht="29.25" customHeight="1">
      <c r="A3" s="189" t="s">
        <v>9</v>
      </c>
      <c r="B3" s="185" t="s">
        <v>7</v>
      </c>
      <c r="C3" s="166" t="s">
        <v>0</v>
      </c>
      <c r="D3" s="167"/>
      <c r="E3" s="191" t="s">
        <v>1</v>
      </c>
      <c r="F3" s="192"/>
      <c r="G3" s="166" t="s">
        <v>4</v>
      </c>
      <c r="H3" s="167"/>
      <c r="I3" s="166" t="s">
        <v>2</v>
      </c>
      <c r="J3" s="167"/>
      <c r="K3" s="193" t="s">
        <v>3</v>
      </c>
      <c r="L3" s="194"/>
      <c r="M3" s="199" t="s">
        <v>6</v>
      </c>
      <c r="N3" s="194"/>
      <c r="O3" s="59"/>
      <c r="P3" s="6"/>
    </row>
    <row r="4" spans="1:15" ht="20.25" customHeight="1">
      <c r="A4" s="190"/>
      <c r="B4" s="186"/>
      <c r="C4" s="45" t="s">
        <v>50</v>
      </c>
      <c r="D4" s="131" t="s">
        <v>48</v>
      </c>
      <c r="E4" s="46" t="s">
        <v>50</v>
      </c>
      <c r="F4" s="132" t="s">
        <v>48</v>
      </c>
      <c r="G4" s="45" t="s">
        <v>50</v>
      </c>
      <c r="H4" s="133" t="s">
        <v>48</v>
      </c>
      <c r="I4" s="64" t="s">
        <v>50</v>
      </c>
      <c r="J4" s="133" t="s">
        <v>48</v>
      </c>
      <c r="K4" s="55" t="s">
        <v>50</v>
      </c>
      <c r="L4" s="144" t="s">
        <v>48</v>
      </c>
      <c r="M4" s="61" t="s">
        <v>50</v>
      </c>
      <c r="N4" s="144" t="s">
        <v>48</v>
      </c>
      <c r="O4" s="86"/>
    </row>
    <row r="5" spans="1:19" ht="12.75" customHeight="1">
      <c r="A5" s="3">
        <v>501</v>
      </c>
      <c r="B5" s="1" t="s">
        <v>30</v>
      </c>
      <c r="C5" s="35">
        <v>540</v>
      </c>
      <c r="D5" s="97">
        <v>501</v>
      </c>
      <c r="E5" s="72">
        <v>1000</v>
      </c>
      <c r="F5" s="109">
        <v>970</v>
      </c>
      <c r="G5" s="73">
        <v>2360</v>
      </c>
      <c r="H5" s="122">
        <v>2353</v>
      </c>
      <c r="I5" s="79">
        <v>0</v>
      </c>
      <c r="J5" s="139">
        <v>0</v>
      </c>
      <c r="K5" s="84">
        <v>4194.58</v>
      </c>
      <c r="L5" s="145">
        <v>4081.2</v>
      </c>
      <c r="M5" s="67">
        <v>0</v>
      </c>
      <c r="N5" s="140">
        <v>0</v>
      </c>
      <c r="O5" s="59"/>
      <c r="P5" s="6"/>
      <c r="S5" s="19"/>
    </row>
    <row r="6" spans="1:15" ht="12.75" customHeight="1">
      <c r="A6" s="20"/>
      <c r="B6" s="2" t="s">
        <v>11</v>
      </c>
      <c r="C6" s="35">
        <v>154</v>
      </c>
      <c r="D6" s="97">
        <v>146</v>
      </c>
      <c r="E6" s="72">
        <v>333</v>
      </c>
      <c r="F6" s="110">
        <v>353</v>
      </c>
      <c r="G6" s="63">
        <v>617</v>
      </c>
      <c r="H6" s="122">
        <v>617</v>
      </c>
      <c r="I6" s="80">
        <v>567</v>
      </c>
      <c r="J6" s="140">
        <v>557</v>
      </c>
      <c r="K6" s="67">
        <v>111.3</v>
      </c>
      <c r="L6" s="145">
        <v>129.8</v>
      </c>
      <c r="M6" s="67">
        <v>340</v>
      </c>
      <c r="N6" s="140">
        <v>300</v>
      </c>
      <c r="O6" s="59"/>
    </row>
    <row r="7" spans="1:15" ht="12.75">
      <c r="A7" s="4">
        <v>502</v>
      </c>
      <c r="B7" s="1" t="s">
        <v>24</v>
      </c>
      <c r="C7" s="35">
        <v>450</v>
      </c>
      <c r="D7" s="98">
        <v>385</v>
      </c>
      <c r="E7" s="65">
        <v>627</v>
      </c>
      <c r="F7" s="110">
        <v>637</v>
      </c>
      <c r="G7" s="63">
        <v>1578</v>
      </c>
      <c r="H7" s="123">
        <v>1578</v>
      </c>
      <c r="I7" s="80">
        <v>928</v>
      </c>
      <c r="J7" s="140">
        <v>1128</v>
      </c>
      <c r="K7" s="67">
        <v>716</v>
      </c>
      <c r="L7" s="145">
        <v>617.5</v>
      </c>
      <c r="M7" s="67">
        <v>0</v>
      </c>
      <c r="N7" s="140">
        <v>0</v>
      </c>
      <c r="O7" s="6"/>
    </row>
    <row r="8" spans="1:14" ht="12.75">
      <c r="A8" s="4">
        <v>511</v>
      </c>
      <c r="B8" s="1" t="s">
        <v>27</v>
      </c>
      <c r="C8" s="35">
        <v>85</v>
      </c>
      <c r="D8" s="97">
        <v>85</v>
      </c>
      <c r="E8" s="72">
        <v>205</v>
      </c>
      <c r="F8" s="109">
        <v>205</v>
      </c>
      <c r="G8" s="73">
        <v>1347</v>
      </c>
      <c r="H8" s="122">
        <v>1399</v>
      </c>
      <c r="I8" s="62">
        <v>548</v>
      </c>
      <c r="J8" s="140">
        <v>592</v>
      </c>
      <c r="K8" s="67">
        <v>95</v>
      </c>
      <c r="L8" s="145">
        <v>107</v>
      </c>
      <c r="M8" s="67">
        <v>300</v>
      </c>
      <c r="N8" s="140">
        <v>200</v>
      </c>
    </row>
    <row r="9" spans="1:15" ht="12.75">
      <c r="A9" s="4">
        <v>512</v>
      </c>
      <c r="B9" s="1" t="s">
        <v>8</v>
      </c>
      <c r="C9" s="35">
        <v>3</v>
      </c>
      <c r="D9" s="97">
        <v>3</v>
      </c>
      <c r="E9" s="72">
        <v>7</v>
      </c>
      <c r="F9" s="109">
        <v>7</v>
      </c>
      <c r="G9" s="73">
        <v>15</v>
      </c>
      <c r="H9" s="123">
        <v>15</v>
      </c>
      <c r="I9" s="80">
        <v>80</v>
      </c>
      <c r="J9" s="140">
        <v>50</v>
      </c>
      <c r="K9" s="67">
        <v>2</v>
      </c>
      <c r="L9" s="145">
        <v>2</v>
      </c>
      <c r="M9" s="67">
        <v>0</v>
      </c>
      <c r="N9" s="140">
        <v>0</v>
      </c>
      <c r="O9" s="6"/>
    </row>
    <row r="10" spans="1:15" ht="12.75">
      <c r="A10" s="4">
        <v>513</v>
      </c>
      <c r="B10" s="1" t="s">
        <v>15</v>
      </c>
      <c r="C10" s="35">
        <v>7</v>
      </c>
      <c r="D10" s="97">
        <v>0</v>
      </c>
      <c r="E10" s="72">
        <v>0</v>
      </c>
      <c r="F10" s="109">
        <v>0</v>
      </c>
      <c r="G10" s="73">
        <v>15</v>
      </c>
      <c r="H10" s="122">
        <v>15</v>
      </c>
      <c r="I10" s="62">
        <v>5</v>
      </c>
      <c r="J10" s="140">
        <v>3</v>
      </c>
      <c r="K10" s="67">
        <v>0</v>
      </c>
      <c r="L10" s="145">
        <v>0</v>
      </c>
      <c r="M10" s="67">
        <v>0</v>
      </c>
      <c r="N10" s="140">
        <v>0</v>
      </c>
      <c r="O10" s="6"/>
    </row>
    <row r="11" spans="1:15" ht="12.75">
      <c r="A11" s="4">
        <v>518</v>
      </c>
      <c r="B11" s="1" t="s">
        <v>29</v>
      </c>
      <c r="C11" s="35">
        <v>203</v>
      </c>
      <c r="D11" s="98">
        <v>218</v>
      </c>
      <c r="E11" s="60">
        <v>434</v>
      </c>
      <c r="F11" s="109">
        <v>451</v>
      </c>
      <c r="G11" s="73">
        <v>654</v>
      </c>
      <c r="H11" s="122">
        <v>623</v>
      </c>
      <c r="I11" s="62">
        <v>941</v>
      </c>
      <c r="J11" s="140">
        <v>933</v>
      </c>
      <c r="K11" s="67">
        <v>159.5</v>
      </c>
      <c r="L11" s="145">
        <v>180.5</v>
      </c>
      <c r="M11" s="67">
        <v>955</v>
      </c>
      <c r="N11" s="140">
        <v>920</v>
      </c>
      <c r="O11" s="6"/>
    </row>
    <row r="12" spans="1:16" ht="12.75">
      <c r="A12" s="14" t="s">
        <v>31</v>
      </c>
      <c r="B12" s="1" t="s">
        <v>25</v>
      </c>
      <c r="C12" s="35">
        <v>135</v>
      </c>
      <c r="D12" s="97">
        <v>122</v>
      </c>
      <c r="E12" s="72">
        <v>146.9</v>
      </c>
      <c r="F12" s="109">
        <v>217.6</v>
      </c>
      <c r="G12" s="73">
        <v>43</v>
      </c>
      <c r="H12" s="122">
        <v>43</v>
      </c>
      <c r="I12" s="62">
        <v>0</v>
      </c>
      <c r="J12" s="140">
        <v>0</v>
      </c>
      <c r="K12" s="67">
        <v>148.7</v>
      </c>
      <c r="L12" s="145">
        <v>148.7</v>
      </c>
      <c r="M12" s="67">
        <v>200</v>
      </c>
      <c r="N12" s="140">
        <v>526</v>
      </c>
      <c r="O12" s="6"/>
      <c r="P12" s="6"/>
    </row>
    <row r="13" spans="1:16" ht="12.75">
      <c r="A13" s="15"/>
      <c r="B13" s="1" t="s">
        <v>26</v>
      </c>
      <c r="C13" s="35">
        <v>0</v>
      </c>
      <c r="D13" s="97">
        <v>0</v>
      </c>
      <c r="E13" s="72">
        <v>0</v>
      </c>
      <c r="F13" s="109">
        <v>0</v>
      </c>
      <c r="G13" s="73">
        <v>380</v>
      </c>
      <c r="H13" s="122">
        <v>345</v>
      </c>
      <c r="I13" s="62">
        <v>0</v>
      </c>
      <c r="J13" s="140">
        <v>0</v>
      </c>
      <c r="K13" s="67">
        <v>1103.9</v>
      </c>
      <c r="L13" s="145">
        <v>1081.7</v>
      </c>
      <c r="M13" s="67">
        <v>0</v>
      </c>
      <c r="N13" s="140">
        <v>0</v>
      </c>
      <c r="O13" s="6"/>
      <c r="P13" s="6"/>
    </row>
    <row r="14" spans="1:15" ht="12.75">
      <c r="A14" s="14" t="s">
        <v>33</v>
      </c>
      <c r="B14" s="1" t="s">
        <v>32</v>
      </c>
      <c r="C14" s="35">
        <v>41</v>
      </c>
      <c r="D14" s="97">
        <v>38</v>
      </c>
      <c r="E14" s="72">
        <v>39</v>
      </c>
      <c r="F14" s="110">
        <v>35.3</v>
      </c>
      <c r="G14" s="63">
        <v>12</v>
      </c>
      <c r="H14" s="122">
        <v>12</v>
      </c>
      <c r="I14" s="62">
        <v>187</v>
      </c>
      <c r="J14" s="140">
        <v>117</v>
      </c>
      <c r="K14" s="67">
        <v>30.5</v>
      </c>
      <c r="L14" s="145">
        <v>35.2</v>
      </c>
      <c r="M14" s="67">
        <v>0</v>
      </c>
      <c r="N14" s="140">
        <v>51</v>
      </c>
      <c r="O14" s="6"/>
    </row>
    <row r="15" spans="1:15" ht="12.75">
      <c r="A15" s="4">
        <v>549</v>
      </c>
      <c r="B15" s="1" t="s">
        <v>34</v>
      </c>
      <c r="C15" s="35">
        <v>0</v>
      </c>
      <c r="D15" s="97">
        <v>0</v>
      </c>
      <c r="E15" s="72">
        <v>0</v>
      </c>
      <c r="F15" s="109">
        <v>0</v>
      </c>
      <c r="G15" s="73">
        <v>10</v>
      </c>
      <c r="H15" s="122">
        <v>10</v>
      </c>
      <c r="I15" s="62">
        <v>5</v>
      </c>
      <c r="J15" s="140">
        <v>3</v>
      </c>
      <c r="K15" s="67">
        <v>0</v>
      </c>
      <c r="L15" s="145">
        <v>0</v>
      </c>
      <c r="M15" s="67">
        <v>0</v>
      </c>
      <c r="N15" s="140">
        <v>0</v>
      </c>
      <c r="O15" s="6"/>
    </row>
    <row r="16" spans="1:15" ht="12.75">
      <c r="A16" s="4">
        <v>551</v>
      </c>
      <c r="B16" s="10" t="s">
        <v>28</v>
      </c>
      <c r="C16" s="35">
        <v>1</v>
      </c>
      <c r="D16" s="97">
        <v>1</v>
      </c>
      <c r="E16" s="72">
        <v>25.1</v>
      </c>
      <c r="F16" s="109">
        <v>23.6</v>
      </c>
      <c r="G16" s="73">
        <v>4</v>
      </c>
      <c r="H16" s="122">
        <v>4</v>
      </c>
      <c r="I16" s="62">
        <v>0</v>
      </c>
      <c r="J16" s="140">
        <v>0</v>
      </c>
      <c r="K16" s="67">
        <v>215.02</v>
      </c>
      <c r="L16" s="145">
        <v>205.5</v>
      </c>
      <c r="M16" s="67">
        <v>15</v>
      </c>
      <c r="N16" s="140">
        <v>15</v>
      </c>
      <c r="O16" s="6"/>
    </row>
    <row r="17" spans="1:14" ht="12.75">
      <c r="A17" s="4">
        <v>558</v>
      </c>
      <c r="B17" s="10" t="s">
        <v>40</v>
      </c>
      <c r="C17" s="35">
        <v>130</v>
      </c>
      <c r="D17" s="97">
        <v>120</v>
      </c>
      <c r="E17" s="72">
        <v>129</v>
      </c>
      <c r="F17" s="109">
        <v>73</v>
      </c>
      <c r="G17" s="73">
        <v>215</v>
      </c>
      <c r="H17" s="122">
        <v>380</v>
      </c>
      <c r="I17" s="62">
        <v>568</v>
      </c>
      <c r="J17" s="140">
        <v>280</v>
      </c>
      <c r="K17" s="67">
        <v>30</v>
      </c>
      <c r="L17" s="145">
        <v>30</v>
      </c>
      <c r="M17" s="67">
        <v>250</v>
      </c>
      <c r="N17" s="140">
        <v>50</v>
      </c>
    </row>
    <row r="18" spans="1:15" ht="12.75">
      <c r="A18" s="9">
        <v>569</v>
      </c>
      <c r="B18" s="11" t="s">
        <v>22</v>
      </c>
      <c r="C18" s="35">
        <v>0</v>
      </c>
      <c r="D18" s="97">
        <v>0</v>
      </c>
      <c r="E18" s="72">
        <v>0</v>
      </c>
      <c r="F18" s="110">
        <v>0</v>
      </c>
      <c r="G18" s="63">
        <v>0</v>
      </c>
      <c r="H18" s="122">
        <v>0</v>
      </c>
      <c r="I18" s="62">
        <v>0</v>
      </c>
      <c r="J18" s="140">
        <v>0</v>
      </c>
      <c r="K18" s="67">
        <v>0</v>
      </c>
      <c r="L18" s="145">
        <v>0</v>
      </c>
      <c r="M18" s="67">
        <v>0</v>
      </c>
      <c r="N18" s="140">
        <v>0</v>
      </c>
      <c r="O18" s="6"/>
    </row>
    <row r="19" spans="1:15" ht="12.75">
      <c r="A19" s="58">
        <v>591</v>
      </c>
      <c r="B19" s="44" t="s">
        <v>43</v>
      </c>
      <c r="C19" s="68">
        <v>0</v>
      </c>
      <c r="D19" s="99">
        <v>0</v>
      </c>
      <c r="E19" s="72">
        <v>0</v>
      </c>
      <c r="F19" s="109">
        <v>0</v>
      </c>
      <c r="G19" s="73">
        <v>0</v>
      </c>
      <c r="H19" s="122">
        <v>0</v>
      </c>
      <c r="I19" s="62">
        <v>1</v>
      </c>
      <c r="J19" s="140">
        <v>1</v>
      </c>
      <c r="K19" s="67">
        <v>0</v>
      </c>
      <c r="L19" s="145">
        <v>0</v>
      </c>
      <c r="M19" s="67">
        <v>0</v>
      </c>
      <c r="N19" s="140">
        <v>0</v>
      </c>
      <c r="O19" s="6"/>
    </row>
    <row r="20" spans="1:14" ht="19.5" customHeight="1">
      <c r="A20" s="180" t="s">
        <v>10</v>
      </c>
      <c r="B20" s="184"/>
      <c r="C20" s="69">
        <f aca="true" t="shared" si="0" ref="C20:N20">SUM(C5:C19)</f>
        <v>1749</v>
      </c>
      <c r="D20" s="100">
        <f t="shared" si="0"/>
        <v>1619</v>
      </c>
      <c r="E20" s="75">
        <f t="shared" si="0"/>
        <v>2946</v>
      </c>
      <c r="F20" s="111">
        <f t="shared" si="0"/>
        <v>2972.5</v>
      </c>
      <c r="G20" s="77">
        <f t="shared" si="0"/>
        <v>7250</v>
      </c>
      <c r="H20" s="124">
        <f t="shared" si="0"/>
        <v>7394</v>
      </c>
      <c r="I20" s="66">
        <f t="shared" si="0"/>
        <v>3830</v>
      </c>
      <c r="J20" s="141">
        <f t="shared" si="0"/>
        <v>3664</v>
      </c>
      <c r="K20" s="66">
        <f t="shared" si="0"/>
        <v>6806.5</v>
      </c>
      <c r="L20" s="111">
        <f t="shared" si="0"/>
        <v>6619.099999999999</v>
      </c>
      <c r="M20" s="66">
        <f>SUM(M5:M19)</f>
        <v>2060</v>
      </c>
      <c r="N20" s="141">
        <f t="shared" si="0"/>
        <v>2062</v>
      </c>
    </row>
    <row r="21" spans="1:15" ht="12.75" customHeight="1">
      <c r="A21" s="32" t="s">
        <v>19</v>
      </c>
      <c r="B21" s="36" t="s">
        <v>20</v>
      </c>
      <c r="C21" s="70">
        <v>1749</v>
      </c>
      <c r="D21" s="101">
        <v>1619</v>
      </c>
      <c r="E21" s="74">
        <v>2944</v>
      </c>
      <c r="F21" s="112">
        <v>2970.5</v>
      </c>
      <c r="G21" s="47">
        <v>6260</v>
      </c>
      <c r="H21" s="121">
        <v>6451</v>
      </c>
      <c r="I21" s="81">
        <v>3826</v>
      </c>
      <c r="J21" s="137">
        <v>3660</v>
      </c>
      <c r="K21" s="93">
        <v>3866.38</v>
      </c>
      <c r="L21" s="142">
        <v>3814</v>
      </c>
      <c r="M21" s="85">
        <v>2060</v>
      </c>
      <c r="N21" s="112">
        <v>2062</v>
      </c>
      <c r="O21" s="6"/>
    </row>
    <row r="22" spans="1:15" ht="12.75" customHeight="1">
      <c r="A22" s="33"/>
      <c r="B22" s="37" t="s">
        <v>21</v>
      </c>
      <c r="C22" s="71">
        <v>0</v>
      </c>
      <c r="D22" s="102">
        <v>0</v>
      </c>
      <c r="E22" s="76">
        <v>2</v>
      </c>
      <c r="F22" s="113">
        <v>2</v>
      </c>
      <c r="G22" s="78">
        <v>990</v>
      </c>
      <c r="H22" s="125">
        <v>942</v>
      </c>
      <c r="I22" s="82">
        <v>4</v>
      </c>
      <c r="J22" s="138">
        <v>4</v>
      </c>
      <c r="K22" s="94">
        <v>2940.12</v>
      </c>
      <c r="L22" s="143">
        <v>2805.1</v>
      </c>
      <c r="M22" s="83">
        <v>0</v>
      </c>
      <c r="N22" s="113">
        <v>0</v>
      </c>
      <c r="O22" s="6"/>
    </row>
    <row r="23" spans="1:15" ht="21" customHeight="1" thickBot="1">
      <c r="A23" s="187" t="s">
        <v>52</v>
      </c>
      <c r="B23" s="188"/>
      <c r="C23" s="195" t="s">
        <v>56</v>
      </c>
      <c r="D23" s="196"/>
      <c r="E23" s="197" t="s">
        <v>62</v>
      </c>
      <c r="F23" s="198"/>
      <c r="G23" s="200" t="s">
        <v>72</v>
      </c>
      <c r="H23" s="198"/>
      <c r="I23" s="200" t="s">
        <v>84</v>
      </c>
      <c r="J23" s="198"/>
      <c r="K23" s="200" t="s">
        <v>58</v>
      </c>
      <c r="L23" s="205"/>
      <c r="M23" s="197" t="s">
        <v>60</v>
      </c>
      <c r="N23" s="205"/>
      <c r="O23" s="6"/>
    </row>
    <row r="24" spans="1:15" ht="12.75" customHeight="1">
      <c r="A24" s="182" t="s">
        <v>12</v>
      </c>
      <c r="B24" s="13" t="s">
        <v>23</v>
      </c>
      <c r="C24" s="50">
        <v>540</v>
      </c>
      <c r="D24" s="103">
        <v>501</v>
      </c>
      <c r="E24" s="22">
        <v>1000</v>
      </c>
      <c r="F24" s="114">
        <v>970</v>
      </c>
      <c r="G24" s="22">
        <v>2360</v>
      </c>
      <c r="H24" s="126">
        <v>2353</v>
      </c>
      <c r="I24" s="34">
        <v>0</v>
      </c>
      <c r="J24" s="126">
        <v>0</v>
      </c>
      <c r="K24" s="22">
        <v>4194.58</v>
      </c>
      <c r="L24" s="114">
        <v>4081.2</v>
      </c>
      <c r="M24" s="22">
        <v>0</v>
      </c>
      <c r="N24" s="156">
        <v>0</v>
      </c>
      <c r="O24" s="6"/>
    </row>
    <row r="25" spans="1:15" ht="12.75" customHeight="1">
      <c r="A25" s="183"/>
      <c r="B25" s="8" t="s">
        <v>16</v>
      </c>
      <c r="C25" s="35">
        <v>179</v>
      </c>
      <c r="D25" s="104">
        <v>183</v>
      </c>
      <c r="E25" s="21">
        <v>475.2</v>
      </c>
      <c r="F25" s="115">
        <v>499.7</v>
      </c>
      <c r="G25" s="21">
        <v>750</v>
      </c>
      <c r="H25" s="115">
        <v>699</v>
      </c>
      <c r="I25" s="31">
        <v>279</v>
      </c>
      <c r="J25" s="116">
        <v>290</v>
      </c>
      <c r="K25" s="87">
        <v>2216.32</v>
      </c>
      <c r="L25" s="146">
        <v>2137.3</v>
      </c>
      <c r="M25" s="87">
        <v>1600</v>
      </c>
      <c r="N25" s="145">
        <v>1550</v>
      </c>
      <c r="O25" s="6"/>
    </row>
    <row r="26" spans="1:16" ht="12.75" customHeight="1">
      <c r="A26" s="183"/>
      <c r="B26" s="7" t="s">
        <v>41</v>
      </c>
      <c r="C26" s="35">
        <v>0</v>
      </c>
      <c r="D26" s="104">
        <v>0</v>
      </c>
      <c r="E26" s="21">
        <v>0</v>
      </c>
      <c r="F26" s="115">
        <v>80</v>
      </c>
      <c r="G26" s="21">
        <v>0</v>
      </c>
      <c r="H26" s="116">
        <v>90</v>
      </c>
      <c r="I26" s="31">
        <v>0</v>
      </c>
      <c r="J26" s="116">
        <v>0</v>
      </c>
      <c r="K26" s="87">
        <v>0</v>
      </c>
      <c r="L26" s="146">
        <v>0</v>
      </c>
      <c r="M26" s="87">
        <v>0</v>
      </c>
      <c r="N26" s="145">
        <v>0</v>
      </c>
      <c r="O26" s="6"/>
      <c r="P26" s="6"/>
    </row>
    <row r="27" spans="1:16" ht="12.75" customHeight="1">
      <c r="A27" s="183"/>
      <c r="B27" s="8" t="s">
        <v>14</v>
      </c>
      <c r="C27" s="35">
        <v>40</v>
      </c>
      <c r="D27" s="104">
        <v>29</v>
      </c>
      <c r="E27" s="21">
        <v>50</v>
      </c>
      <c r="F27" s="116">
        <v>0</v>
      </c>
      <c r="G27" s="21">
        <v>280</v>
      </c>
      <c r="H27" s="115">
        <v>380</v>
      </c>
      <c r="I27" s="31">
        <v>0</v>
      </c>
      <c r="J27" s="116">
        <v>0</v>
      </c>
      <c r="K27" s="23">
        <v>0</v>
      </c>
      <c r="L27" s="147">
        <v>50</v>
      </c>
      <c r="M27" s="87">
        <v>100</v>
      </c>
      <c r="N27" s="145">
        <v>100</v>
      </c>
      <c r="O27" s="6"/>
      <c r="P27" s="6"/>
    </row>
    <row r="28" spans="1:14" ht="12.75" customHeight="1">
      <c r="A28" s="183"/>
      <c r="B28" s="8" t="s">
        <v>36</v>
      </c>
      <c r="C28" s="35">
        <v>20</v>
      </c>
      <c r="D28" s="104">
        <v>15</v>
      </c>
      <c r="E28" s="21">
        <v>0</v>
      </c>
      <c r="F28" s="116">
        <v>50</v>
      </c>
      <c r="G28" s="21">
        <v>0</v>
      </c>
      <c r="H28" s="115">
        <v>0</v>
      </c>
      <c r="I28" s="31">
        <v>0</v>
      </c>
      <c r="J28" s="116">
        <v>0</v>
      </c>
      <c r="K28" s="21">
        <v>0</v>
      </c>
      <c r="L28" s="116">
        <v>0</v>
      </c>
      <c r="M28" s="87">
        <v>0</v>
      </c>
      <c r="N28" s="145">
        <v>0</v>
      </c>
    </row>
    <row r="29" spans="1:16" ht="26.25" customHeight="1">
      <c r="A29" s="183"/>
      <c r="B29" s="27" t="s">
        <v>51</v>
      </c>
      <c r="C29" s="51">
        <v>970</v>
      </c>
      <c r="D29" s="105">
        <v>891</v>
      </c>
      <c r="E29" s="54">
        <v>1423</v>
      </c>
      <c r="F29" s="117">
        <v>1375</v>
      </c>
      <c r="G29" s="28">
        <v>3973</v>
      </c>
      <c r="H29" s="127">
        <v>3973</v>
      </c>
      <c r="I29" s="28">
        <v>3555</v>
      </c>
      <c r="J29" s="136">
        <v>3379</v>
      </c>
      <c r="K29" s="88">
        <v>500</v>
      </c>
      <c r="L29" s="148">
        <v>450</v>
      </c>
      <c r="M29" s="92">
        <v>360</v>
      </c>
      <c r="N29" s="157">
        <v>412</v>
      </c>
      <c r="O29" s="95"/>
      <c r="P29" s="96"/>
    </row>
    <row r="30" spans="1:14" ht="12.75" customHeight="1">
      <c r="A30" s="183"/>
      <c r="B30" s="29" t="s">
        <v>35</v>
      </c>
      <c r="C30" s="52">
        <v>1</v>
      </c>
      <c r="D30" s="106">
        <v>1</v>
      </c>
      <c r="E30" s="30">
        <v>25.1</v>
      </c>
      <c r="F30" s="118">
        <v>24</v>
      </c>
      <c r="G30" s="30">
        <v>4</v>
      </c>
      <c r="H30" s="118">
        <v>4</v>
      </c>
      <c r="I30" s="30">
        <v>0</v>
      </c>
      <c r="J30" s="134">
        <v>0</v>
      </c>
      <c r="K30" s="89">
        <v>70</v>
      </c>
      <c r="L30" s="149">
        <v>62</v>
      </c>
      <c r="M30" s="89">
        <v>15</v>
      </c>
      <c r="N30" s="153">
        <v>15</v>
      </c>
    </row>
    <row r="31" spans="1:14" ht="19.5" customHeight="1">
      <c r="A31" s="180" t="s">
        <v>13</v>
      </c>
      <c r="B31" s="181"/>
      <c r="C31" s="26">
        <f>C24+C25+C27+C28+C29</f>
        <v>1749</v>
      </c>
      <c r="D31" s="107">
        <f>D24+D25+D27+D28+D29</f>
        <v>1619</v>
      </c>
      <c r="E31" s="48">
        <v>2948.2</v>
      </c>
      <c r="F31" s="119">
        <v>2974.7</v>
      </c>
      <c r="G31" s="48">
        <f>G24+G25+G26+G27+G29</f>
        <v>7363</v>
      </c>
      <c r="H31" s="119">
        <f>H24+H25+H26+H27+H29</f>
        <v>7495</v>
      </c>
      <c r="I31" s="48">
        <f>SUM(I24:I30)</f>
        <v>3834</v>
      </c>
      <c r="J31" s="119">
        <f>J25+J29</f>
        <v>3669</v>
      </c>
      <c r="K31" s="90">
        <f>K24+K25+K29</f>
        <v>6910.9</v>
      </c>
      <c r="L31" s="150">
        <v>6718.5</v>
      </c>
      <c r="M31" s="90">
        <v>2060</v>
      </c>
      <c r="N31" s="158">
        <f>N25+N27+N29</f>
        <v>2062</v>
      </c>
    </row>
    <row r="32" spans="1:15" ht="12.75" customHeight="1">
      <c r="A32" s="16" t="s">
        <v>19</v>
      </c>
      <c r="B32" s="38" t="s">
        <v>17</v>
      </c>
      <c r="C32" s="25">
        <v>1749</v>
      </c>
      <c r="D32" s="108">
        <v>1619</v>
      </c>
      <c r="E32" s="24">
        <v>2944</v>
      </c>
      <c r="F32" s="120">
        <v>2970.5</v>
      </c>
      <c r="G32" s="24">
        <v>6260</v>
      </c>
      <c r="H32" s="120">
        <v>6451</v>
      </c>
      <c r="I32" s="24">
        <v>3826</v>
      </c>
      <c r="J32" s="120">
        <v>3660</v>
      </c>
      <c r="K32" s="56">
        <v>3866.38</v>
      </c>
      <c r="L32" s="151">
        <v>3814</v>
      </c>
      <c r="M32" s="56">
        <v>2060</v>
      </c>
      <c r="N32" s="154">
        <v>2062</v>
      </c>
      <c r="O32" s="6"/>
    </row>
    <row r="33" spans="1:15" ht="12.75" customHeight="1">
      <c r="A33" s="39"/>
      <c r="B33" s="40" t="s">
        <v>18</v>
      </c>
      <c r="C33" s="53">
        <v>0</v>
      </c>
      <c r="D33" s="130">
        <v>0</v>
      </c>
      <c r="E33" s="49">
        <v>4.2</v>
      </c>
      <c r="F33" s="129">
        <v>4.2</v>
      </c>
      <c r="G33" s="57">
        <v>1103</v>
      </c>
      <c r="H33" s="128">
        <v>1044</v>
      </c>
      <c r="I33" s="57">
        <v>8</v>
      </c>
      <c r="J33" s="135">
        <v>9</v>
      </c>
      <c r="K33" s="91">
        <v>3044.52</v>
      </c>
      <c r="L33" s="152">
        <v>2904.5</v>
      </c>
      <c r="M33" s="91">
        <v>0</v>
      </c>
      <c r="N33" s="155">
        <v>0</v>
      </c>
      <c r="O33" s="6"/>
    </row>
    <row r="34" spans="1:17" ht="27.75" customHeight="1" thickBot="1">
      <c r="A34" s="201" t="s">
        <v>54</v>
      </c>
      <c r="B34" s="202"/>
      <c r="C34" s="177" t="s">
        <v>55</v>
      </c>
      <c r="D34" s="178"/>
      <c r="E34" s="203" t="s">
        <v>63</v>
      </c>
      <c r="F34" s="204"/>
      <c r="G34" s="177" t="s">
        <v>64</v>
      </c>
      <c r="H34" s="178"/>
      <c r="I34" s="203" t="s">
        <v>57</v>
      </c>
      <c r="J34" s="204"/>
      <c r="K34" s="177" t="s">
        <v>59</v>
      </c>
      <c r="L34" s="209"/>
      <c r="M34" s="203" t="s">
        <v>61</v>
      </c>
      <c r="N34" s="209"/>
      <c r="P34" s="18"/>
      <c r="Q34" s="5"/>
    </row>
    <row r="35" spans="1:17" ht="18.7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Q35" s="5"/>
    </row>
    <row r="36" spans="1:17" ht="30" customHeight="1">
      <c r="A36" s="161" t="s">
        <v>78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Q36" s="5"/>
    </row>
    <row r="37" spans="1:17" ht="9.75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Q37" s="5"/>
    </row>
    <row r="38" spans="1:17" ht="53.25" customHeight="1">
      <c r="A38" s="161" t="s">
        <v>0</v>
      </c>
      <c r="B38" s="161"/>
      <c r="C38" s="163" t="s">
        <v>82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Q38" s="5"/>
    </row>
    <row r="39" spans="1:17" ht="65.25" customHeight="1">
      <c r="A39" s="161" t="s">
        <v>1</v>
      </c>
      <c r="B39" s="161"/>
      <c r="C39" s="162" t="s">
        <v>83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Q39" s="5"/>
    </row>
    <row r="40" spans="1:17" ht="54.75" customHeight="1">
      <c r="A40" s="161" t="s">
        <v>4</v>
      </c>
      <c r="B40" s="161"/>
      <c r="C40" s="163" t="s">
        <v>81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Q40" s="5"/>
    </row>
    <row r="41" spans="1:17" ht="50.25" customHeight="1">
      <c r="A41" s="161" t="s">
        <v>2</v>
      </c>
      <c r="B41" s="161"/>
      <c r="C41" s="162" t="s">
        <v>85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Q41" s="5"/>
    </row>
    <row r="42" spans="1:17" ht="65.25" customHeight="1">
      <c r="A42" s="161" t="s">
        <v>3</v>
      </c>
      <c r="B42" s="161"/>
      <c r="C42" s="163" t="s">
        <v>69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Q42" s="5"/>
    </row>
    <row r="43" spans="1:17" ht="63" customHeight="1">
      <c r="A43" s="161" t="s">
        <v>45</v>
      </c>
      <c r="B43" s="161"/>
      <c r="C43" s="163" t="s">
        <v>80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Q43" s="5"/>
    </row>
    <row r="44" spans="1:17" ht="44.25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Q44" s="5"/>
    </row>
    <row r="45" spans="1:17" ht="61.5" customHeight="1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Q45" s="5"/>
    </row>
    <row r="46" spans="1:17" ht="28.5" customHeight="1">
      <c r="A46" s="212" t="s">
        <v>65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3" t="s">
        <v>44</v>
      </c>
      <c r="N46" s="213"/>
      <c r="Q46" s="5"/>
    </row>
    <row r="47" spans="1:17" ht="36.75" customHeight="1">
      <c r="A47" s="220" t="s">
        <v>66</v>
      </c>
      <c r="B47" s="17" t="s">
        <v>39</v>
      </c>
      <c r="C47" s="165" t="s">
        <v>0</v>
      </c>
      <c r="D47" s="165"/>
      <c r="E47" s="208" t="s">
        <v>1</v>
      </c>
      <c r="F47" s="208"/>
      <c r="G47" s="165" t="s">
        <v>4</v>
      </c>
      <c r="H47" s="165"/>
      <c r="I47" s="165" t="s">
        <v>2</v>
      </c>
      <c r="J47" s="165"/>
      <c r="K47" s="165" t="s">
        <v>3</v>
      </c>
      <c r="L47" s="165"/>
      <c r="M47" s="165" t="s">
        <v>6</v>
      </c>
      <c r="N47" s="165"/>
      <c r="Q47" s="5"/>
    </row>
    <row r="48" spans="1:14" ht="20.25" customHeight="1">
      <c r="A48" s="220"/>
      <c r="B48" s="41" t="s">
        <v>42</v>
      </c>
      <c r="C48" s="176">
        <v>12.46</v>
      </c>
      <c r="D48" s="176"/>
      <c r="E48" s="176">
        <v>12.2</v>
      </c>
      <c r="F48" s="176"/>
      <c r="G48" s="176">
        <v>142</v>
      </c>
      <c r="H48" s="176"/>
      <c r="I48" s="176">
        <v>30</v>
      </c>
      <c r="J48" s="176"/>
      <c r="K48" s="176">
        <v>598.32</v>
      </c>
      <c r="L48" s="176"/>
      <c r="M48" s="176">
        <v>86.86</v>
      </c>
      <c r="N48" s="176"/>
    </row>
    <row r="49" spans="1:14" ht="20.25" customHeight="1">
      <c r="A49" s="220"/>
      <c r="B49" s="42" t="s">
        <v>47</v>
      </c>
      <c r="C49" s="176">
        <v>34.31</v>
      </c>
      <c r="D49" s="176"/>
      <c r="E49" s="176">
        <v>118.2</v>
      </c>
      <c r="F49" s="176"/>
      <c r="G49" s="176">
        <v>286.64</v>
      </c>
      <c r="H49" s="176"/>
      <c r="I49" s="176">
        <v>38</v>
      </c>
      <c r="J49" s="176"/>
      <c r="K49" s="176">
        <v>296.39</v>
      </c>
      <c r="L49" s="176"/>
      <c r="M49" s="176">
        <v>98.29</v>
      </c>
      <c r="N49" s="176"/>
    </row>
    <row r="50" spans="1:14" ht="20.25" customHeight="1">
      <c r="A50" s="220"/>
      <c r="B50" s="42" t="s">
        <v>46</v>
      </c>
      <c r="C50" s="159">
        <v>25.44</v>
      </c>
      <c r="D50" s="160"/>
      <c r="E50" s="159">
        <v>0.6</v>
      </c>
      <c r="F50" s="160"/>
      <c r="G50" s="159">
        <v>0</v>
      </c>
      <c r="H50" s="160"/>
      <c r="I50" s="159">
        <v>317</v>
      </c>
      <c r="J50" s="160"/>
      <c r="K50" s="159">
        <v>0</v>
      </c>
      <c r="L50" s="160"/>
      <c r="M50" s="159">
        <v>46.61</v>
      </c>
      <c r="N50" s="160"/>
    </row>
    <row r="51" spans="1:14" ht="20.25" customHeight="1">
      <c r="A51" s="220"/>
      <c r="B51" s="41" t="s">
        <v>37</v>
      </c>
      <c r="C51" s="176">
        <v>29.32</v>
      </c>
      <c r="D51" s="176"/>
      <c r="E51" s="176">
        <v>72.6</v>
      </c>
      <c r="F51" s="176"/>
      <c r="G51" s="176">
        <v>118.31</v>
      </c>
      <c r="H51" s="176"/>
      <c r="I51" s="176">
        <v>38</v>
      </c>
      <c r="J51" s="176"/>
      <c r="K51" s="176">
        <v>32.5</v>
      </c>
      <c r="L51" s="176"/>
      <c r="M51" s="176">
        <v>138.44</v>
      </c>
      <c r="N51" s="176"/>
    </row>
    <row r="52" spans="1:14" ht="20.25" customHeight="1">
      <c r="A52" s="220"/>
      <c r="B52" s="43" t="s">
        <v>38</v>
      </c>
      <c r="C52" s="176"/>
      <c r="D52" s="176"/>
      <c r="E52" s="176">
        <v>127</v>
      </c>
      <c r="F52" s="176"/>
      <c r="G52" s="214">
        <v>221.08</v>
      </c>
      <c r="H52" s="214"/>
      <c r="I52" s="176">
        <v>61</v>
      </c>
      <c r="J52" s="176"/>
      <c r="K52" s="214">
        <v>52.74</v>
      </c>
      <c r="L52" s="214"/>
      <c r="M52" s="225">
        <v>0.55</v>
      </c>
      <c r="N52" s="225"/>
    </row>
    <row r="53" spans="1:14" ht="18" customHeight="1">
      <c r="A53" s="221"/>
      <c r="B53" s="222"/>
      <c r="C53" s="206"/>
      <c r="D53" s="207"/>
      <c r="E53" s="206"/>
      <c r="F53" s="207"/>
      <c r="G53" s="206"/>
      <c r="H53" s="207"/>
      <c r="I53" s="206"/>
      <c r="J53" s="207"/>
      <c r="K53" s="223"/>
      <c r="L53" s="224"/>
      <c r="M53" s="206"/>
      <c r="N53" s="207"/>
    </row>
    <row r="54" spans="1:14" ht="140.25" customHeight="1">
      <c r="A54" s="170" t="s">
        <v>67</v>
      </c>
      <c r="B54" s="171"/>
      <c r="C54" s="226" t="s">
        <v>76</v>
      </c>
      <c r="D54" s="227"/>
      <c r="E54" s="228" t="s">
        <v>79</v>
      </c>
      <c r="F54" s="229"/>
      <c r="G54" s="159">
        <v>0</v>
      </c>
      <c r="H54" s="160"/>
      <c r="I54" s="230" t="s">
        <v>77</v>
      </c>
      <c r="J54" s="231"/>
      <c r="K54" s="159" t="s">
        <v>75</v>
      </c>
      <c r="L54" s="160"/>
      <c r="M54" s="218" t="s">
        <v>74</v>
      </c>
      <c r="N54" s="173"/>
    </row>
    <row r="55" spans="1:14" ht="16.5" customHeight="1">
      <c r="A55" s="221"/>
      <c r="B55" s="222"/>
      <c r="C55" s="216"/>
      <c r="D55" s="217"/>
      <c r="E55" s="216"/>
      <c r="F55" s="217"/>
      <c r="G55" s="216"/>
      <c r="H55" s="217"/>
      <c r="I55" s="216"/>
      <c r="J55" s="217"/>
      <c r="K55" s="216"/>
      <c r="L55" s="217"/>
      <c r="M55" s="216"/>
      <c r="N55" s="217"/>
    </row>
    <row r="56" spans="1:14" ht="69.75" customHeight="1">
      <c r="A56" s="170" t="s">
        <v>68</v>
      </c>
      <c r="B56" s="171"/>
      <c r="C56" s="172">
        <v>0</v>
      </c>
      <c r="D56" s="173"/>
      <c r="E56" s="174">
        <v>0</v>
      </c>
      <c r="F56" s="175"/>
      <c r="G56" s="176" t="s">
        <v>70</v>
      </c>
      <c r="H56" s="176"/>
      <c r="I56" s="159">
        <v>0</v>
      </c>
      <c r="J56" s="160"/>
      <c r="K56" s="164" t="s">
        <v>71</v>
      </c>
      <c r="L56" s="160"/>
      <c r="M56" s="164" t="s">
        <v>73</v>
      </c>
      <c r="N56" s="160"/>
    </row>
    <row r="59" spans="1:14" ht="19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</row>
  </sheetData>
  <sheetProtection/>
  <mergeCells count="112">
    <mergeCell ref="A55:B55"/>
    <mergeCell ref="C55:D55"/>
    <mergeCell ref="E55:F55"/>
    <mergeCell ref="G55:H55"/>
    <mergeCell ref="I55:J55"/>
    <mergeCell ref="C54:D54"/>
    <mergeCell ref="E54:F54"/>
    <mergeCell ref="A54:B54"/>
    <mergeCell ref="I54:J54"/>
    <mergeCell ref="G54:H54"/>
    <mergeCell ref="M53:N53"/>
    <mergeCell ref="A47:A52"/>
    <mergeCell ref="G47:H47"/>
    <mergeCell ref="M48:N48"/>
    <mergeCell ref="A53:B53"/>
    <mergeCell ref="I53:J53"/>
    <mergeCell ref="K53:L53"/>
    <mergeCell ref="C53:D53"/>
    <mergeCell ref="E53:F53"/>
    <mergeCell ref="M52:N52"/>
    <mergeCell ref="K55:L55"/>
    <mergeCell ref="M55:N55"/>
    <mergeCell ref="M54:N54"/>
    <mergeCell ref="E52:F52"/>
    <mergeCell ref="C52:D52"/>
    <mergeCell ref="A35:N35"/>
    <mergeCell ref="K48:L48"/>
    <mergeCell ref="K49:L49"/>
    <mergeCell ref="K51:L51"/>
    <mergeCell ref="E48:F48"/>
    <mergeCell ref="G52:H52"/>
    <mergeCell ref="K52:L52"/>
    <mergeCell ref="M34:N34"/>
    <mergeCell ref="M47:N47"/>
    <mergeCell ref="I34:J34"/>
    <mergeCell ref="A45:N45"/>
    <mergeCell ref="A39:B39"/>
    <mergeCell ref="C39:N39"/>
    <mergeCell ref="A40:B40"/>
    <mergeCell ref="C40:N40"/>
    <mergeCell ref="K23:L23"/>
    <mergeCell ref="I51:J51"/>
    <mergeCell ref="K34:L34"/>
    <mergeCell ref="A37:N37"/>
    <mergeCell ref="A44:N44"/>
    <mergeCell ref="A46:L46"/>
    <mergeCell ref="M46:N46"/>
    <mergeCell ref="M51:N51"/>
    <mergeCell ref="A38:B38"/>
    <mergeCell ref="C38:N38"/>
    <mergeCell ref="G53:H53"/>
    <mergeCell ref="E47:F47"/>
    <mergeCell ref="G51:H51"/>
    <mergeCell ref="C51:D51"/>
    <mergeCell ref="G48:H48"/>
    <mergeCell ref="K54:L54"/>
    <mergeCell ref="E51:F51"/>
    <mergeCell ref="I48:J48"/>
    <mergeCell ref="I49:J49"/>
    <mergeCell ref="I52:J52"/>
    <mergeCell ref="M3:N3"/>
    <mergeCell ref="I23:J23"/>
    <mergeCell ref="I47:J47"/>
    <mergeCell ref="C49:D49"/>
    <mergeCell ref="A34:B34"/>
    <mergeCell ref="E49:F49"/>
    <mergeCell ref="E34:F34"/>
    <mergeCell ref="M23:N23"/>
    <mergeCell ref="M49:N49"/>
    <mergeCell ref="G23:H23"/>
    <mergeCell ref="A3:A4"/>
    <mergeCell ref="C3:D3"/>
    <mergeCell ref="E3:F3"/>
    <mergeCell ref="K3:L3"/>
    <mergeCell ref="I3:J3"/>
    <mergeCell ref="G49:H49"/>
    <mergeCell ref="C23:D23"/>
    <mergeCell ref="E23:F23"/>
    <mergeCell ref="C34:D34"/>
    <mergeCell ref="C48:D48"/>
    <mergeCell ref="G56:H56"/>
    <mergeCell ref="I56:J56"/>
    <mergeCell ref="G34:H34"/>
    <mergeCell ref="C47:D47"/>
    <mergeCell ref="A1:N1"/>
    <mergeCell ref="A31:B31"/>
    <mergeCell ref="A24:A30"/>
    <mergeCell ref="A20:B20"/>
    <mergeCell ref="B3:B4"/>
    <mergeCell ref="A23:B23"/>
    <mergeCell ref="K56:L56"/>
    <mergeCell ref="K47:L47"/>
    <mergeCell ref="G3:H3"/>
    <mergeCell ref="A2:F2"/>
    <mergeCell ref="A59:N59"/>
    <mergeCell ref="A36:N36"/>
    <mergeCell ref="M56:N56"/>
    <mergeCell ref="A56:B56"/>
    <mergeCell ref="C56:D56"/>
    <mergeCell ref="E56:F56"/>
    <mergeCell ref="A41:B41"/>
    <mergeCell ref="C41:N41"/>
    <mergeCell ref="A42:B42"/>
    <mergeCell ref="A43:B43"/>
    <mergeCell ref="C42:N42"/>
    <mergeCell ref="C43:N43"/>
    <mergeCell ref="C50:D50"/>
    <mergeCell ref="E50:F50"/>
    <mergeCell ref="G50:H50"/>
    <mergeCell ref="I50:J50"/>
    <mergeCell ref="K50:L50"/>
    <mergeCell ref="M50:N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Friedlová</cp:lastModifiedBy>
  <cp:lastPrinted>2019-10-09T11:21:35Z</cp:lastPrinted>
  <dcterms:created xsi:type="dcterms:W3CDTF">1997-01-24T11:07:25Z</dcterms:created>
  <dcterms:modified xsi:type="dcterms:W3CDTF">2019-11-06T13:30:31Z</dcterms:modified>
  <cp:category/>
  <cp:version/>
  <cp:contentType/>
  <cp:contentStatus/>
</cp:coreProperties>
</file>