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40" windowHeight="7755" activeTab="0"/>
  </bookViews>
  <sheets>
    <sheet name="rekapitulace" sheetId="1" r:id="rId1"/>
    <sheet name="komentář-příjmy" sheetId="2" r:id="rId2"/>
    <sheet name="daňové příjmy" sheetId="3" r:id="rId3"/>
    <sheet name="komentář-výdaje " sheetId="4" r:id="rId4"/>
    <sheet name="rozpočty org.složek" sheetId="5" r:id="rId5"/>
    <sheet name="komentář-financování" sheetId="6" r:id="rId6"/>
    <sheet name="další požadavky" sheetId="7" r:id="rId7"/>
  </sheets>
  <definedNames>
    <definedName name="_xlnm.Print_Area" localSheetId="2">'daňové příjmy'!$A$1:$N$40</definedName>
    <definedName name="_xlnm.Print_Area" localSheetId="1">'komentář-příjmy'!$A$1:$E$55</definedName>
    <definedName name="_xlnm.Print_Area" localSheetId="3">'komentář-výdaje '!$A$1:$C$237</definedName>
    <definedName name="_xlnm.Print_Area" localSheetId="4">'rozpočty org.složek'!$A$1:$C$157</definedName>
  </definedNames>
  <calcPr fullCalcOnLoad="1"/>
</workbook>
</file>

<file path=xl/sharedStrings.xml><?xml version="1.0" encoding="utf-8"?>
<sst xmlns="http://schemas.openxmlformats.org/spreadsheetml/2006/main" count="813" uniqueCount="592">
  <si>
    <r>
      <rPr>
        <b/>
        <sz val="10"/>
        <rFont val="Calibri"/>
        <family val="2"/>
      </rPr>
      <t>Ostatní (cestovné, příspěvek SMO CR atd.</t>
    </r>
    <r>
      <rPr>
        <sz val="10"/>
        <rFont val="Calibri"/>
        <family val="2"/>
      </rPr>
      <t>) Částka zahrnuje: cestovné 85 tis. Kč, příspěvek Sdružení historických sídel, svazu měst a obcí 20 tis. Kč, příspěvek Svazu města a obcí ČR 13 tis. Kč, poskytnuté náhrady 10 tis. Kč, nákup kolků 60 tis. Kč (10 tis. Kč běžná spotřeba, 50 tis. Kč navýšení související s nově řešenými spory bytů a nebytových prostor), platby daní a poplatků SR - běžná spotřeba 20 tis. Kč, ostatní poplatky, pohoštění a věcné dary 83 tis. Kč.</t>
    </r>
  </si>
  <si>
    <r>
      <rPr>
        <b/>
        <sz val="10"/>
        <rFont val="Calibri"/>
        <family val="2"/>
      </rPr>
      <t xml:space="preserve">Platy. </t>
    </r>
    <r>
      <rPr>
        <sz val="10"/>
        <rFont val="Calibri"/>
        <family val="2"/>
      </rPr>
      <t xml:space="preserve">Částka je zapracována dle podkladu tajemníka MÚ. Propočet platů pro rok 2018 vychází obdobně jako jiné roky z počtu zaměstnanců a jejich platového zařazení dle zákona (nařízení vlády 564/2006 Sb.) Toto nařízení stanovuje zařazení do platových tříd a návazně na uznanou praxi do platových stupňů. V částce je zahrnuto 250 tis. Kč na práci přesčas, což koresponduje s rokem 2017. K navýšení dochází přesunem 100 tis. Kč z § 6171 - OBNF na úklidy v čp. 118 (komentář také viz § 6171 - OBNF) a z důvodu vládního nařízení, kdy od 1.11.2017 budou navýšeny tarifní platy o 10%. </t>
    </r>
  </si>
  <si>
    <r>
      <rPr>
        <b/>
        <sz val="10"/>
        <rFont val="Calibri"/>
        <family val="2"/>
      </rPr>
      <t>Sociální fond.</t>
    </r>
    <r>
      <rPr>
        <sz val="10"/>
        <rFont val="Calibri"/>
        <family val="2"/>
      </rPr>
      <t xml:space="preserve"> Počítá se z platů zaměstnanců MÚ včetně městské policie a knihovny a platů uvolněných zastupitelů. Návrh počítá se zvýšením sociálního fondu oproti roku 2017 o 1% (ze 2% na 3%) z důvodu potřeby zajistit zaměstnancům volnočasové akce, které již je možné organizovat ve velmi malém počtu, protože stávající objem prostředků již oproti minulým obdobím nestačí. To z důvodů, že příděl na stravenky je v posledních letech vyšší z důvodů rostoucích cen ve veřejném stravování a čerpání na navýšení v posledních letech šlo na "úkor" možných volnočasových aktivit. Dalším důvodem pro navýšení je rovněž snaha poskytovat zaměstnancům příspěvek na důchodové připojištění, které dnes standardně zaměstnavatelé zaměstnancům hradí, kdy na některých úřadech je příděl 3 - 5,3%. Úřad dosud žádné připojištění, ani částečně neposkytuje. Tato alternativa je projednána se starostou a místostarostkou města.  </t>
    </r>
  </si>
  <si>
    <r>
      <t>Úklid budovy radnice.</t>
    </r>
    <r>
      <rPr>
        <sz val="10"/>
        <rFont val="Calibri"/>
        <family val="2"/>
      </rPr>
      <t xml:space="preserve"> Částka je zapracována dle podkladu OBNF. Jedná se o náklady na úklid (nákup materiálu a drobného majetku). Snížení  je dáno přesunem 100 tis. na § 6171 - tajemník za účelem zajištění úklidu v čp. 118, kdy úklidy budou řešeny dohodou o pracovní činnosti. Dosud úklidy byly zajišťovány přes SMMP s.r.o. formou nákupu služeb.</t>
    </r>
  </si>
  <si>
    <r>
      <rPr>
        <b/>
        <sz val="10"/>
        <rFont val="Calibri"/>
        <family val="2"/>
      </rPr>
      <t xml:space="preserve">Výdaje spojené s pořízením znal. posudků a PD (SÚ), </t>
    </r>
    <r>
      <rPr>
        <sz val="10"/>
        <rFont val="Calibri"/>
        <family val="2"/>
      </rPr>
      <t>vyžádaných stavebním úřadem v rámci správních řízení. V některých správních řízení je zapotřebí vyhotovit nezávislý odborný posudek, geodetické vytýčení stavby či hranic pozemků apod. PD - projektová dokumentace.</t>
    </r>
  </si>
  <si>
    <t xml:space="preserve">Částka je zapracována dle podkladu OF a zahrnuje: 1)  pojištění majetku města ve výši 585 tis. Kč, aut ve výši 140 tis. Kč, 2) spoluúčast při škodní události 10 tis. Kč. U pojištění majetku došlo díky výběrovému řízení a výběru nové pojišťovny k úspoře oproti roku 2016 a 2017 o cca 100 tis. </t>
  </si>
  <si>
    <t xml:space="preserve">propočet </t>
  </si>
  <si>
    <t>www.smocr.cz</t>
  </si>
  <si>
    <t>sl.1</t>
  </si>
  <si>
    <t>sl.2</t>
  </si>
  <si>
    <t xml:space="preserve">sl.1 - sl.5 :  </t>
  </si>
  <si>
    <t>plnění v létech 2012 - 2016</t>
  </si>
  <si>
    <t xml:space="preserve">sl.6 - sl. 8 : </t>
  </si>
  <si>
    <t>sl.9 :</t>
  </si>
  <si>
    <t xml:space="preserve">sl.10 : </t>
  </si>
  <si>
    <t>sl.12:</t>
  </si>
  <si>
    <t>návrh daňových příjmů pro rok 2018 dle propočtu www.smocr.cz</t>
  </si>
  <si>
    <t>Výpočet daňových příjmů poskytla firma Cityfinance z Prahy a firma Aqe advisors z Brna. Daňová kalkulačka byla zveřejněna na stránkách SMOCR.</t>
  </si>
  <si>
    <t>z 80% na hodnotu 78%.</t>
  </si>
  <si>
    <t>daň z příjmů FO placená plátci</t>
  </si>
  <si>
    <t>daň z příjmů FO placená poplatníky</t>
  </si>
  <si>
    <t>daň z příjmů FO vybíraná srážkou</t>
  </si>
  <si>
    <t>daň z příjmů PO</t>
  </si>
  <si>
    <t>daň z nemovitých věcí</t>
  </si>
  <si>
    <t>skutečnost 10/2017</t>
  </si>
  <si>
    <t>rozpočet 2017, plnění k 10/2017, předpokládané plnění do konce roku</t>
  </si>
  <si>
    <t>Předpokládané plnění k 31.12.2017 je zjištěno následovně: plnění k 10/2017 + předpoklad do konce roku (= skutečnost 11 - 12/2016)</t>
  </si>
  <si>
    <r>
      <rPr>
        <b/>
        <sz val="10"/>
        <rFont val="Calibri"/>
        <family val="2"/>
      </rPr>
      <t>Služby (poštovné, poplatky, nájemné, aktualizace programů aj. včetně školení)</t>
    </r>
    <r>
      <rPr>
        <sz val="10"/>
        <rFont val="Calibri"/>
        <family val="2"/>
      </rPr>
      <t>. Pzn. nově zahrnuto školení. Částka zahrnuje: 1) 270 tis. Kč služby pošt - navýšení o 20 tis. Kč oproti r. 2017 je dáno uvažovaným snížením počtu pracovníků na podatelně, z tohoto důvodu bude nutné doručovat veškerou poštu prostřednictvím České pošty, 2) 220 tis. Kč služby telekomunikací - navýšení o 20 tis. Kč oproti r. 2017 je dáno rozšířením internetového připojení na KD optickým kabelem, 3) 78 tis. Kč služby peněžních ústavů (platby za vedení běžného účtu), 4) 450 tis. Kč nájemné (dosavadní uzavřené nájemní vztahy), 5) 150 tis. Kč konzultační a poradenské služby - navýšení o 50 tis. Kč oproti r. 2017 je dáno případným zajištěním externích služeb při řešení sporů bytů a nebytových prostor. V roce 2017 tyto spory řešil a položku ve výši 100 tis. Kč rozpočtoval OBNF. Nově tuto problematiku bude řešit vedoucí OOSČ - právník. Navýšení 50 tis. Kč na této položce je dáno právě pro případné zajištění externích služeb při řešení těchto sporů., 6) 580 tis. Kč školení - 6 školení pro 52 pracovníků (dle zákona) + zkoušky odborné způsobilosti, jeden den školení stojí průměrně 1700 Kč x 52 úředníků x 6 dní, cca 2x zkoušky OZ 50 000,-, vstupní školení 2x 2200 Kč. Celkem cca 584 tis. Kč., v návrhu rozpočtu tedy 580 tis. Kč; 7) 500 tis. Kč služby zpracování dat - jedná se o běžnou spotřebu vycházející z dosavadních uzavených smluvních vztahů (technická podpora - firma VERA, GORDIC, AMENIT, RealSoft); 8) 1 500 tis. Kč další služby (stravenky, malování, čištění koberců, vedení kroniky, činnost bezpečnostního technika, servisní smlouvy na kopírovací stroje, likvidace odpadů, externí audit, revize el. spotřebičů aj.) - navýšení o 20 tis. Kč je dáno navýšením počtu zaměstnanců, 9) 100 tis. Kč ochrana osobních údajů - jedná se o aplikaci nového nařízení Evropského parlamentu a rady (EU) 2016/679 o ochraně fyzických osob v souvislosti se zpracováním osobních údajů a o volném pohybu těchto údajů a o zrušení směrnice 9546/ES (obecné nařízení osobních údajů).</t>
    </r>
  </si>
  <si>
    <r>
      <t xml:space="preserve">Informační tabule u aut. zastávek - úhrada EE. </t>
    </r>
    <r>
      <rPr>
        <sz val="10"/>
        <rFont val="Calibri"/>
        <family val="2"/>
      </rPr>
      <t>Částka je zapracována dle podkladu OISM. Jedná se o náklady na úhradu el. energie související s provozem informačních tabulí na autobusových zastávkách Příbor (u pošty, u kostela sv. Valentina, u škol).</t>
    </r>
  </si>
  <si>
    <r>
      <rPr>
        <b/>
        <sz val="10"/>
        <rFont val="Calibri"/>
        <family val="2"/>
      </rPr>
      <t xml:space="preserve">Obnova autobusových označníků. </t>
    </r>
    <r>
      <rPr>
        <sz val="10"/>
        <rFont val="Calibri"/>
        <family val="2"/>
      </rPr>
      <t>Částka je zapracována dle podkladu OISM. Jedná se o sjednocení autobusových označníků do jednotného provedení včetně názvů.</t>
    </r>
  </si>
  <si>
    <r>
      <rPr>
        <b/>
        <sz val="10"/>
        <rFont val="Calibri"/>
        <family val="2"/>
      </rPr>
      <t>Poplatek za provozování kanalizace a ČOV na Hájově.</t>
    </r>
    <r>
      <rPr>
        <sz val="10"/>
        <rFont val="Calibri"/>
        <family val="2"/>
      </rPr>
      <t xml:space="preserve"> Náklady související s provozem ČOV na Hájově u obecního a kulturního domu.</t>
    </r>
  </si>
  <si>
    <r>
      <t xml:space="preserve">Rekonstrukce kanalizace na ul. Myslbekově - I. etapa. </t>
    </r>
    <r>
      <rPr>
        <sz val="10"/>
        <rFont val="Calibri"/>
        <family val="2"/>
      </rPr>
      <t>Jedná se o první etapu stavby. Tato část bude fungovat jednak jako odlehčovací kanalizace pro vody z ulice Myslbekovy a jednak bude odvádět dešťové vody z lokality "Za školou". Pro fungování obou akcí je nezbytné vybudovat nejdříve tuto kananalizaci. Je to i podmínka SmVaKu Ostrava v rámci stavebního povolení.</t>
    </r>
  </si>
  <si>
    <r>
      <rPr>
        <b/>
        <sz val="10"/>
        <rFont val="Calibri"/>
        <family val="2"/>
      </rPr>
      <t xml:space="preserve">Obsluha mlýnského náhonu. </t>
    </r>
    <r>
      <rPr>
        <sz val="10"/>
        <rFont val="Calibri"/>
        <family val="2"/>
      </rPr>
      <t>Částka je zapracována na základě požadavku ORM. Jedná se o provoz mlýnského náhonu na základě uzavřené dohody o provedení práce.</t>
    </r>
  </si>
  <si>
    <r>
      <rPr>
        <b/>
        <sz val="10"/>
        <rFont val="Calibri"/>
        <family val="2"/>
      </rPr>
      <t xml:space="preserve">Úpravy drobných vodních toků. </t>
    </r>
    <r>
      <rPr>
        <sz val="10"/>
        <rFont val="Calibri"/>
        <family val="2"/>
      </rPr>
      <t>Částka je zapracována na základě podkladu ORM. Jedná se o výdaje na pročištění drobných vodních toků a údržbu stavidla mlýnského náhonu.</t>
    </r>
  </si>
  <si>
    <r>
      <rPr>
        <b/>
        <sz val="10"/>
        <rFont val="Calibri"/>
        <family val="2"/>
      </rPr>
      <t>MŠ Pionýrů - příspěvek na provozní činnost</t>
    </r>
    <r>
      <rPr>
        <sz val="10"/>
        <rFont val="Calibri"/>
        <family val="2"/>
      </rPr>
      <t>. Je zpracován samostatný materiál a rovněž proběhla schůzka vedení města se zástupci PO. Výše požadovaného příspěvku cca odpovídá roku 2017.</t>
    </r>
  </si>
  <si>
    <r>
      <rPr>
        <b/>
        <sz val="10"/>
        <rFont val="Calibri"/>
        <family val="2"/>
      </rPr>
      <t>ZŠ Jičínská - příspěvek na provozní činnost</t>
    </r>
    <r>
      <rPr>
        <sz val="10"/>
        <rFont val="Calibri"/>
        <family val="2"/>
      </rPr>
      <t>. Je zpracován samostatný materiál a rovněž proběhla schůzka vedení města se zástupci PO. Požadavek na příspěvek je o 53 tis. Kč vyšší. Ke zvýšení dochází především z důvodu většího pořízení DDHM.</t>
    </r>
  </si>
  <si>
    <r>
      <rPr>
        <b/>
        <sz val="10"/>
        <rFont val="Calibri"/>
        <family val="2"/>
      </rPr>
      <t xml:space="preserve">Společenské akce ve školství. </t>
    </r>
    <r>
      <rPr>
        <sz val="10"/>
        <rFont val="Calibri"/>
        <family val="2"/>
      </rPr>
      <t>Částka je zapracována dle podkladů ORM a zahrnuje zajištění akcí ve školství v celkové částce 14 tis. Kč (zápis do MŠ, ZŠ, zahájení školního roku, Veselé zpívání, Den učitelů apod.).</t>
    </r>
  </si>
  <si>
    <r>
      <rPr>
        <b/>
        <sz val="10"/>
        <rFont val="Calibri"/>
        <family val="2"/>
      </rPr>
      <t xml:space="preserve">Finanční podpora akcí a soutěží ve školství. </t>
    </r>
    <r>
      <rPr>
        <sz val="10"/>
        <rFont val="Calibri"/>
        <family val="2"/>
      </rPr>
      <t>Částka je zapracována dle požadavku ORM. Jedná se o zajištění akcí a soutěží akcí ve školství, např. Řemeslo má zlaté dno aj.</t>
    </r>
  </si>
  <si>
    <r>
      <rPr>
        <b/>
        <sz val="10"/>
        <rFont val="Calibri"/>
        <family val="2"/>
      </rPr>
      <t>ŠJ Komenského - příspěvek na provozní činnost</t>
    </r>
    <r>
      <rPr>
        <sz val="10"/>
        <rFont val="Calibri"/>
        <family val="2"/>
      </rPr>
      <t>. Je zpracován samostatný materiál a rovněž proběhla schůzka vedení města se zástupci PO. Požadavek na neinvestiční příspěvek je snížen oproti roku 2017 o cca 10%.</t>
    </r>
  </si>
  <si>
    <r>
      <rPr>
        <b/>
        <sz val="10"/>
        <rFont val="Calibri"/>
        <family val="2"/>
      </rPr>
      <t xml:space="preserve">Odvody na soc. a zdrav. pojištění. </t>
    </r>
    <r>
      <rPr>
        <sz val="10"/>
        <rFont val="Calibri"/>
        <family val="2"/>
      </rPr>
      <t>Zdravotní a sociální pojištění - v souladu s platnými předpisy.</t>
    </r>
  </si>
  <si>
    <r>
      <rPr>
        <b/>
        <sz val="10"/>
        <rFont val="Calibri"/>
        <family val="2"/>
      </rPr>
      <t xml:space="preserve">Náhrady mezd v době nemoci. </t>
    </r>
    <r>
      <rPr>
        <sz val="10"/>
        <rFont val="Calibri"/>
        <family val="2"/>
      </rPr>
      <t>Nemocenská (2% z hrubých mezd).</t>
    </r>
  </si>
  <si>
    <r>
      <t xml:space="preserve">Piaristický klášter - úklid, dohody. </t>
    </r>
    <r>
      <rPr>
        <sz val="10"/>
        <rFont val="Calibri"/>
        <family val="2"/>
      </rPr>
      <t>Částka je zapracována dle požadavku OKCR a zahrnuje: 1) dohody o provedení práce -  otevření piaristického kláštera o sobotách ve výši 35 tis. Kč (80 Kč za hodinu x 8 hodin x 52 sobot = 33 280,- Kč), 2) úklidové služby v částce 36 tis. Kč - navýšení o 16 tis. Kč z důvodu vyšší četnosti úklidů po akcích.</t>
    </r>
  </si>
  <si>
    <r>
      <rPr>
        <b/>
        <sz val="10"/>
        <rFont val="Calibri"/>
        <family val="2"/>
      </rPr>
      <t xml:space="preserve">Příspěvky (granty). </t>
    </r>
    <r>
      <rPr>
        <sz val="10"/>
        <rFont val="Calibri"/>
        <family val="2"/>
      </rPr>
      <t xml:space="preserve">Částka je zapracována dle podkladu OKCR. Jedná se o finanční příspěvky na vyhlášené granty v oblasti kultury. S příjemcem grantu je vždy uzavřena smlouva. </t>
    </r>
  </si>
  <si>
    <r>
      <rPr>
        <b/>
        <sz val="10"/>
        <rFont val="Calibri"/>
        <family val="2"/>
      </rPr>
      <t xml:space="preserve">Družební styk. </t>
    </r>
    <r>
      <rPr>
        <sz val="10"/>
        <rFont val="Calibri"/>
        <family val="2"/>
      </rPr>
      <t>Částka je zapracována dle podkladu OKCR. Jedná se o partnerství s polským družebním městem. Každoročně se zahrnuje do návrhu rozpočtu, nikdy nedojde k vyčerpání celé částky. K 30.9.2017 je čerpáno 11 tis. Kč.</t>
    </r>
  </si>
  <si>
    <t>Přibližování a těžba dřeva, pěstební a výchovné práce, ost. služby, ostatní náklady - chemikálie, nákup sazenic, provoz auta, oprava cest a oplocenek atd. Požadovaná částka zahrnuje následující požadavky: 1) časopis Lesnická práce 1 tis. Kč, 2) nákup materiálu v celkové částce 250 tis. Kč (pletivo, nátěry, postřiky na kůrovce atp.), 3) pohonné hmoty do služebního vozidla LADA 45 tis. Kč, 4) nájemné za skladové prostory 15 tis. Kč, 5) konzultační a poradenské služby 43 tis. Kč (služby odborného lesního hospodáře, znalecké posudky), 6) nákup služeb v celkové částce 1 550 tis. Kč (těžební a pěstební práce v lese), 7) opravy a udržování v celkové částce 30 tis. Kč (opravy služebního vozidla).</t>
  </si>
  <si>
    <r>
      <t>Weby + infokanál.</t>
    </r>
    <r>
      <rPr>
        <sz val="10"/>
        <rFont val="Calibri"/>
        <family val="2"/>
      </rPr>
      <t xml:space="preserve"> Částka je zapracována dle podkladu OKCR a zahrnuje: 1) 120 tis. Kč informační sms občanům (vyšší výdaje o 40 tis. Kč v důsledku zvýšeného počtu registrovaných uživatelů), 2) 50 tis. Kč správa všech webů www.pribor.eu + rodinný, turistický, dětský, životní prostředí, dále mapový portál, firmy a služby, aplikace V obraze, 3) 2 tis. Kč soutěže pro návštěvníky webu a facebooku města (dárkové poukazy 4x 500 Kč).</t>
    </r>
  </si>
  <si>
    <r>
      <rPr>
        <b/>
        <sz val="10"/>
        <rFont val="Calibri"/>
        <family val="2"/>
      </rPr>
      <t xml:space="preserve">Ostatní náklady v rámci MPR. </t>
    </r>
    <r>
      <rPr>
        <sz val="10"/>
        <rFont val="Calibri"/>
        <family val="2"/>
      </rPr>
      <t xml:space="preserve">Částka je zapracována dle podkladu OISM. Jedná se o údržbu památek v majetku města - sochy, kříže, historický mobiliář, ostatní nespecifikované náklady. </t>
    </r>
  </si>
  <si>
    <r>
      <t xml:space="preserve">Program regenerace MPR - vlastní prostředky k dotaci. </t>
    </r>
    <r>
      <rPr>
        <sz val="10"/>
        <rFont val="Calibri"/>
        <family val="2"/>
      </rPr>
      <t>Jedná se o finanční prostředky města k případné dotaci na MPR. Výše prostředků bude upřesněna podle přidělené dotace a zařazených akcí.</t>
    </r>
  </si>
  <si>
    <r>
      <t xml:space="preserve">Příspěvky z rozpočtu města na MPR. </t>
    </r>
    <r>
      <rPr>
        <sz val="10"/>
        <rFont val="Calibri"/>
        <family val="2"/>
      </rPr>
      <t>Částka je zapracována dle podkladu OISM. Jedná se o příspěvky z rozpočtu města žadatelům dle pravidel pro tzv. malou MPR (Program Dědictví). Navrhuje se navýšit oproti roku 2017 o částku určenou na estetizaci označení provozoven v MPR (vizuální smog).</t>
    </r>
  </si>
  <si>
    <r>
      <rPr>
        <b/>
        <sz val="10"/>
        <rFont val="Calibri"/>
        <family val="2"/>
      </rPr>
      <t xml:space="preserve">Budova Piaristického kláštera. </t>
    </r>
    <r>
      <rPr>
        <sz val="10"/>
        <rFont val="Calibri"/>
        <family val="2"/>
      </rPr>
      <t>Provoz a údržba PK zahrnuje náklady na energie: voda 150 tis. Kč (vč. piaristických zahrad), elektrická energie 300 tis. Kč, revize 35 tis. Kč, opravy a údržba v celkové částce 500 tis. Kč (čištění žlabů, instalatérské práce, oprava a nátěr oken, oprava střechy kolem komínu, oprava říms, vlhkost v chodbách i ve sklepě, čištění fasády, oprava soklu, nepřevídané náklady - např. výměna zařizovacích předmětů  či ucpání dešťové kanalizace). Opravy a údržba se provádí dle aktuálních potřeb a stavu majetku.</t>
    </r>
  </si>
  <si>
    <r>
      <rPr>
        <b/>
        <sz val="10"/>
        <rFont val="Calibri"/>
        <family val="2"/>
      </rPr>
      <t xml:space="preserve">Sítě městského rozhlasu. </t>
    </r>
    <r>
      <rPr>
        <sz val="10"/>
        <rFont val="Calibri"/>
        <family val="2"/>
      </rPr>
      <t>Částka je zapracována dle podkladu OISM. Jedná se o prostředky na případné dovybavení sítě a opravy zařízení městského rozhlasu.</t>
    </r>
  </si>
  <si>
    <r>
      <rPr>
        <b/>
        <sz val="10"/>
        <rFont val="Calibri"/>
        <family val="2"/>
      </rPr>
      <t xml:space="preserve">Měsíčník. </t>
    </r>
    <r>
      <rPr>
        <sz val="10"/>
        <rFont val="Calibri"/>
        <family val="2"/>
      </rPr>
      <t xml:space="preserve">Částka je zapracována dle podkladu OOSČ a zahrnuje nákup služeb - tisku obecního Měsičníku. Je uzavřena smlouva a cena se odvíjí od počtu stránek a kusů. </t>
    </r>
  </si>
  <si>
    <r>
      <rPr>
        <b/>
        <sz val="10"/>
        <rFont val="Calibri"/>
        <family val="2"/>
      </rPr>
      <t>Koupaliště - provozní náklady.</t>
    </r>
    <r>
      <rPr>
        <sz val="10"/>
        <rFont val="Calibri"/>
        <family val="2"/>
      </rPr>
      <t xml:space="preserve"> Částka je zapracována dle požadavku OBNF a zahrnuje náklady na vodu - srážková voda, vodné a stočné v částce 370 tis. Kč, elektrická energie dle zálohových plateb v částce 220 tis. Kč. Nájemci koupaliště bude zvlášť vyfakturována voda a elektřina, která souvisí s jeho dalšími podnikatelskými aktivitami.</t>
    </r>
  </si>
  <si>
    <r>
      <rPr>
        <b/>
        <sz val="10"/>
        <rFont val="Calibri"/>
        <family val="2"/>
      </rPr>
      <t>Koupaliště - běžné opravy a údržba</t>
    </r>
    <r>
      <rPr>
        <sz val="10"/>
        <rFont val="Calibri"/>
        <family val="2"/>
      </rPr>
      <t>. Částka je zapracována dle požadavku OBNF a zahrnuje běžné opravy a údržbu areálu koupaliště.</t>
    </r>
  </si>
  <si>
    <r>
      <rPr>
        <b/>
        <sz val="10"/>
        <rFont val="Calibri"/>
        <family val="2"/>
      </rPr>
      <t>Příspěvky společenským organizacím na základě schválených podmínek.</t>
    </r>
    <r>
      <rPr>
        <sz val="10"/>
        <rFont val="Calibri"/>
        <family val="2"/>
      </rPr>
      <t xml:space="preserve"> Jedná se o příspěvky společenským organizacím na provoz, pronájem, opravy a údržbu, uskutečňování kulturních a sportovních akcí. Poskytování příspěvků se řídí podle Pravidel přidělování veřejné finanční podpory.</t>
    </r>
  </si>
  <si>
    <r>
      <t xml:space="preserve">Zateplení Místecká čp. 1103. </t>
    </r>
    <r>
      <rPr>
        <sz val="10"/>
        <rFont val="Calibri"/>
        <family val="2"/>
      </rPr>
      <t>Částka je zapracována na základě podkladů OBNF. Jedná se o celkové výdaje na akci. Akce bude realizována jen v případě získání 30% dotace.</t>
    </r>
  </si>
  <si>
    <t>Uhrazené splátky přijatých půjčených prostředků</t>
  </si>
  <si>
    <t>Kanalizace</t>
  </si>
  <si>
    <t>Úpravy drobných vodních toků</t>
  </si>
  <si>
    <t>Mateřské školy</t>
  </si>
  <si>
    <t xml:space="preserve">Základní školy </t>
  </si>
  <si>
    <t>Školní jídelny</t>
  </si>
  <si>
    <t>Městská televize a městský rozhlas</t>
  </si>
  <si>
    <t>Měsíčník</t>
  </si>
  <si>
    <t>Zájmová činnost</t>
  </si>
  <si>
    <t>Veřejné osvětlení</t>
  </si>
  <si>
    <t>Pohřebnictví</t>
  </si>
  <si>
    <t>Neinvestiční dotace na zabezpečení akceschopnosti JSDH</t>
  </si>
  <si>
    <t>Výstavba a údržba inž.sítí</t>
  </si>
  <si>
    <t>Územní plánování + projekční práce</t>
  </si>
  <si>
    <t>Komunální služby,územní rozvoj</t>
  </si>
  <si>
    <t xml:space="preserve">Správní poplatky </t>
  </si>
  <si>
    <t>sl.11 :</t>
  </si>
  <si>
    <t>sl. 6</t>
  </si>
  <si>
    <t>sl. 7</t>
  </si>
  <si>
    <t>sl. 8</t>
  </si>
  <si>
    <t>sl. 9</t>
  </si>
  <si>
    <t>sl. 10</t>
  </si>
  <si>
    <t>sl. 11</t>
  </si>
  <si>
    <t>sl. 12</t>
  </si>
  <si>
    <t>Příjmy úhrad za dobývání nerostů a poplatků za ekologické práce</t>
  </si>
  <si>
    <t>Částka je zapracována dle podkladu OBNF. Jedná se o příjmy z nájmu obecních bytů a nebytových prostor. Částka zahrnuje: 1) příjmy z poskytování služeb k bytům (voda, elektřina, teplo, výtahy, úklid) a příjmy z pronájmu bytů vč. ubytoven a garáží ve výši 26 288 tis. Kč, 2) úroky přijaté vedeného bankovního účtu ve výši 1 tis. Kč.</t>
  </si>
  <si>
    <t>v tis.Kč</t>
  </si>
  <si>
    <t>Položka</t>
  </si>
  <si>
    <t>text</t>
  </si>
  <si>
    <t>návrh rozpočtu</t>
  </si>
  <si>
    <t xml:space="preserve">Výdajová část </t>
  </si>
  <si>
    <t>komentář k požadavkům</t>
  </si>
  <si>
    <t>Jedná se o obnovu vrchního krytu vozovky, která vykazuje značné poklesy po sednutých vrstvách zásypu kanalizace, která zde byla realizována před 20-ti lety.</t>
  </si>
  <si>
    <t>Oprava komunikace u transformátoru na Hájově</t>
  </si>
  <si>
    <t xml:space="preserve">Jedná se o cca 400m2 na Černicích, úsek od TR k pozemku parc. č. 253/9, který je ve špatném technickém stavu. Komunikaci schází rovněž kvalitní podkladní vrstvy. </t>
  </si>
  <si>
    <t>Jedná se o opravy živičných povrchů a souvisejícího vodorovného dopravního značení na ulicích, na kterých proběhla v roce 2017 rekonstrukce chodníkových těles.</t>
  </si>
  <si>
    <t xml:space="preserve">Obnova povrchů ulic Křivá, Tržní a Pod Hradbami </t>
  </si>
  <si>
    <t>Stavební úpravy ulic pod farním kostelem  (Farní-Žižkova)</t>
  </si>
  <si>
    <t>Sanace opěrné zdi na ulici Farní a spojovací ulička Farní-Žižkova dle projektu zpracovaného v roce 2017.</t>
  </si>
  <si>
    <t>investiční výdaje</t>
  </si>
  <si>
    <t>CELKEM</t>
  </si>
  <si>
    <t>výdaje za paragraf 2212</t>
  </si>
  <si>
    <t>Parkoviště u Npor. Loma a rekonstrukce části ulice Vrchlického</t>
  </si>
  <si>
    <t>Jedná se o nové parkovací plochy pro 45 osobních automobilů a dva autobusy v místě stávající zahrady ZŠ Npor. Loma na ulici Vrchlického. Součástí stavby je i rekonstrukce části ulice Vrchlického v úseku od křižovatky s ulicí NRA po stávající vjezd na školní hřiště. Návrh ulice je již přizpůsoben parametrům, které by tato ulice měla mít po dokončení zástavby lokality Za školou. Na akci bylo v roce 2010 vydáno stavební povolení, které je však již propadlé, protože realizace akce se každoročně odkládá.</t>
  </si>
  <si>
    <t>Rekonstrukce přístupů k BD na ulici Fučíkova a Švermova</t>
  </si>
  <si>
    <t xml:space="preserve">Jedná se o rekonstrukci přístupových chodníků k BD na ulicích Fučíkova a Švermova, které jsou orientovány z vnitrobloků a nebyly součástí v roce 2017 realizované akce "Rekonstrukce chodníků na ulicích Fučíkova a Švermova". Jde o domy č.p. 1316, 1317, 1333, 1334, 1325, 1326, 1327. Součástí akce by měla být i 4 venkovní schodiště na veřejných chodnících. </t>
  </si>
  <si>
    <t>Projekt zpracovaný v roce 2017 řeší obnovu stávajícího chodníku a jeho prodloužení smerem k nově plánovanému přechodu pro chodce na ulici Jičínské.</t>
  </si>
  <si>
    <t>Projekt zpracovaný v roce 2017 řeší obnovu oboustranného chodníkového tělesa na celé ulici Sv. Čecha, kromě již dříve opravených částí.</t>
  </si>
  <si>
    <t>Jedná se o rekonstrukci stávajícího chodníkového tělesa v úseku od restaurace Terra Libera po odbočku k řadovým garážím. Tato akce je dlouhodobě požadována ze strany veřejnosti. V rámci vyhodnocení technického stavu chodníků na území města a zpracovaného materiálu z roku 2011 doporučujícího priority při rekonstrukcích a opravách chodníků ve městě Příboře se jedná o prioritu mezi chodníky situovanými mimo sídlištní zástavbu. Je připravena dokumentace pro vyhlášení výběrového řízení.</t>
  </si>
  <si>
    <t>Autobusové přístřešky - Hájov</t>
  </si>
  <si>
    <t>Jedná se o dva nové autobusové přístřešky na autobusové zastávce Hájov, rozcestí, která se bude rekonstruovat v rámci stavby D 48 Příbor - MÚK Rychaltice.</t>
  </si>
  <si>
    <t>Splátky úroků - úvěr z roku 2017</t>
  </si>
  <si>
    <t>Poplatek za úvěrový účet v ČS</t>
  </si>
  <si>
    <t>Ostatní finanční operace - platba DPH na FÚ</t>
  </si>
  <si>
    <t>Rezerva</t>
  </si>
  <si>
    <t>Turistické informační centrum</t>
  </si>
  <si>
    <t>Čerpání úvěru České spořitelny v roce 2018.</t>
  </si>
  <si>
    <t>Úvěr ve výši  25 000 000,- Kč z roku 2017:</t>
  </si>
  <si>
    <t>poskytovatel Česká spořitelna</t>
  </si>
  <si>
    <t>převody, zrušený TV, úvěr</t>
  </si>
  <si>
    <t>Částka je zapracována do rozpočtu na základě podkladu vedoucí městské knihovny. Zahrnuje následující příjmy: registrační poplatky, upomínky, vstupné z akcí pořádaných městskou knihovnou v celkové výši 130 tis. Kč. Dále zahrnuje příjmy z ekonomické činnosti pro okolní obce - prodej knih a služeb, které jsou s tímto spojené ve výši 40 tis. Kč.</t>
  </si>
  <si>
    <t xml:space="preserve">Částka je zapracována dle podkladu vedoucí OKCR a vedoucího OOSČ a zahrnuje: 1) 16 tis. Kč za pronájem při svatbách - zapracováno dle podkladu OOSČ a 2) 2 tis. Kč za krátkodobý pronájem při kulturních akcích - zapracováno dle podkladů vedoucí OKCR. </t>
  </si>
  <si>
    <t>Částka je zapracovaná dle podkladů vedoucí OKCR na základě očekávaného plnění. Skutečnost k 30.9.2017 je 142 tis. Kč.</t>
  </si>
  <si>
    <t>2111, 2119</t>
  </si>
  <si>
    <t>Částka je zapracována dle podkladu OBNF a představuje přeúčtování energií a paušály za služby a energie: Diakonie 124 tis. Kč, koupaliště 50 tis. Kč, klášter 85 tis. Kč (muzeum, ZUŠ) + další přeúčtování a paušály Dukelská 1346, Freudova 118, Hájov.</t>
  </si>
  <si>
    <t>Předškolní zařízení</t>
  </si>
  <si>
    <t>Oprava oplocení MŠ Kamarád - Švermova</t>
  </si>
  <si>
    <t>ZŠ Jičínská - družina Sv. Čecha</t>
  </si>
  <si>
    <t>Multifunkční hřiště v Klokočově</t>
  </si>
  <si>
    <t>Stavební úpravy areálu koupaliště - oplocení</t>
  </si>
  <si>
    <t xml:space="preserve">Oprava oplocení na západní a severní straně areálu, které nebude dotčeno plánovaným rozšířením areálu. Stavební objekt SO 06-Oplocení byl součástí veřejné zakázky, která proběhla v roce 2017. Z důvodu omezených finančních prostředků ale v tomto roce nebyl zadán. </t>
  </si>
  <si>
    <t>Oprava fasády M-klubu</t>
  </si>
  <si>
    <t>Stavební úpravy radnice</t>
  </si>
  <si>
    <t>Postupná rekonstrukce radnice dle zadání schváleného ZM dne 28.3.2017. Navržená částka, která by měla zahrnout první etapu (výtah, sociální zařízení, nový přístup) je pouze orientační. Projektová dokumentace včetně položkového rozpočtu má být dokončena do konce 11/2017.</t>
  </si>
  <si>
    <t>Celkem další požadavky (větší opravy a investiční akce)</t>
  </si>
  <si>
    <t>návrh na zařazení do rozpočtu</t>
  </si>
  <si>
    <t>MŠ Kamarád - investiční příspěvek</t>
  </si>
  <si>
    <t>Požární náhrada - ochrana</t>
  </si>
  <si>
    <t>Cestovní ruch, turismus</t>
  </si>
  <si>
    <t>Městská knihovna</t>
  </si>
  <si>
    <t>Záležitosti kultury</t>
  </si>
  <si>
    <t>položka</t>
  </si>
  <si>
    <t>Ostatní sociální péče a pomoc ostatním skupinám obyvatelstva</t>
  </si>
  <si>
    <t>Zachování a obnova kult.památek - OISM</t>
  </si>
  <si>
    <t>Zachování a obnova kult.památek - OBNF</t>
  </si>
  <si>
    <t>Příjmy z pronájmu - krátkodobý pronájem PK</t>
  </si>
  <si>
    <t>Příjmy z pronájmu - krátkodobý pronájem KD</t>
  </si>
  <si>
    <t>Městská policie - pokuty</t>
  </si>
  <si>
    <t>celkem</t>
  </si>
  <si>
    <t>Financování</t>
  </si>
  <si>
    <t xml:space="preserve">příjmy </t>
  </si>
  <si>
    <t>Daň z příjmu právnických osob</t>
  </si>
  <si>
    <t>Daň z nemovitostí</t>
  </si>
  <si>
    <t>Daň z přidané hodnoty</t>
  </si>
  <si>
    <t>výdaje za paragraf 5512</t>
  </si>
  <si>
    <t>Provozní náklady</t>
  </si>
  <si>
    <t>Provozní náklady - program prevence kriminality</t>
  </si>
  <si>
    <t>dopravní prostředky</t>
  </si>
  <si>
    <t>výdaje za paragraf 5311 org. 4329</t>
  </si>
  <si>
    <t>Paragraf:</t>
  </si>
  <si>
    <t>Příjem z věcných břemen</t>
  </si>
  <si>
    <t>Odvody za odnětí ze zemědělského půdního fondu</t>
  </si>
  <si>
    <t>Místní poplatek za užívání veřejného prostranství</t>
  </si>
  <si>
    <t>Celospolečenské funkce lesů</t>
  </si>
  <si>
    <t>Silnice</t>
  </si>
  <si>
    <t>Záležitosti pozemních komunikací</t>
  </si>
  <si>
    <t>Činnost muzeí a galerií</t>
  </si>
  <si>
    <t>Příjmy z pronájmu ostatních nemovitostí a jejich částí</t>
  </si>
  <si>
    <t>Poplatky za účty v ČSOB</t>
  </si>
  <si>
    <t>Změna stavu krátkodobých prostředků na bankovních účtech</t>
  </si>
  <si>
    <t>Příjmy z prodeje pozemků</t>
  </si>
  <si>
    <t>OV Hájov, OV Prchalov</t>
  </si>
  <si>
    <t>ORG</t>
  </si>
  <si>
    <t>konec splácení 31.12.2020</t>
  </si>
  <si>
    <t>úroková sazba 1M PRIBOR + marže 0,65% p.a.</t>
  </si>
  <si>
    <t xml:space="preserve">povinné pojistné na soc. zabezpečení </t>
  </si>
  <si>
    <t xml:space="preserve">povinné pojistné na veřejné zdravotní pojištění </t>
  </si>
  <si>
    <t>b) Rekapitulace z pohledu zdrojů:</t>
  </si>
  <si>
    <t>Výdaje - komentář k požadavkům</t>
  </si>
  <si>
    <t>ostatní platby za provedenou práci - proplacení refundací za zásahy a školení</t>
  </si>
  <si>
    <t>služby školení a vzdělávání - školení v rámci prevence kriminality</t>
  </si>
  <si>
    <t xml:space="preserve">ostatní osobní výdaje - dohody o provedení práce na drobné služby </t>
  </si>
  <si>
    <t xml:space="preserve">plyn </t>
  </si>
  <si>
    <t>Výstavba a údržba místních inženýrských sítí</t>
  </si>
  <si>
    <t>Rodný domek S. Freuda</t>
  </si>
  <si>
    <t>Přijaté nekapitálové příspěvky a náhrady</t>
  </si>
  <si>
    <t>Ostatní příjmy z vlastní činnosti</t>
  </si>
  <si>
    <t>Úroky</t>
  </si>
  <si>
    <r>
      <rPr>
        <b/>
        <sz val="10"/>
        <rFont val="Calibri"/>
        <family val="2"/>
      </rPr>
      <t xml:space="preserve">Monitoring - rekultivace území skládky na Točně. </t>
    </r>
    <r>
      <rPr>
        <sz val="10"/>
        <rFont val="Calibri"/>
        <family val="2"/>
      </rPr>
      <t>Částka je zapracována dle požadavku ORM.</t>
    </r>
    <r>
      <rPr>
        <b/>
        <sz val="10"/>
        <rFont val="Calibri"/>
        <family val="2"/>
      </rPr>
      <t xml:space="preserve"> </t>
    </r>
    <r>
      <rPr>
        <sz val="10"/>
        <rFont val="Calibri"/>
        <family val="2"/>
      </rPr>
      <t>Zajištění monitoringu v menším rozsahu a četnosti měření oproti minulým letům v důsledku stabilních výsledků naměřených hodnot.</t>
    </r>
  </si>
  <si>
    <r>
      <rPr>
        <b/>
        <sz val="10"/>
        <rFont val="Calibri"/>
        <family val="2"/>
      </rPr>
      <t xml:space="preserve">Monitoring - skládka Skotnice. </t>
    </r>
    <r>
      <rPr>
        <sz val="10"/>
        <rFont val="Calibri"/>
        <family val="2"/>
      </rPr>
      <t>Částka je zapracována dle podkladu ORM. Jedná se o zajištění monitoringu bývalé skládky, v případě stabilních výsledků bez nežádoucích výkyvů naměřených hodnot bude četnost měření do budoucna snížena.</t>
    </r>
  </si>
  <si>
    <r>
      <rPr>
        <b/>
        <sz val="10"/>
        <rFont val="Calibri"/>
        <family val="2"/>
      </rPr>
      <t>Péče o vzhled obcí a veřejnou zeleň (vč. deratizace a likvidace křídlatky).</t>
    </r>
    <r>
      <rPr>
        <sz val="10"/>
        <rFont val="Calibri"/>
        <family val="2"/>
      </rPr>
      <t xml:space="preserve"> Částka je zapracována dle podkladu ORM a zahrnuje: výsadbu lípy srdčité a instalaci pamětního kamene s bronzovou deskou ke 100. výročí vzniku ČSR 32 tis. Kč, znalecké posudky 20 tis. Kč, likvidace křídlatky, deratizace 75 tis. Kč, péče o veřejnou zeleň - ořez dřevin, ošetření dřevin a stromů 160 tis. Kč.</t>
    </r>
  </si>
  <si>
    <r>
      <t xml:space="preserve">Poskytnutí  finančního daru ZO Českého svazu ochránců přírody Bartošovice. </t>
    </r>
    <r>
      <rPr>
        <sz val="10"/>
        <rFont val="Calibri"/>
        <family val="2"/>
      </rPr>
      <t>Částka je zapracována dle podkladu ORM. Jedná se o finanční dar ČSOP Bartošovice nebo adopce zvířete.</t>
    </r>
  </si>
  <si>
    <r>
      <rPr>
        <b/>
        <sz val="10"/>
        <rFont val="Calibri"/>
        <family val="2"/>
      </rPr>
      <t xml:space="preserve">Veřejná finanční podpora. </t>
    </r>
    <r>
      <rPr>
        <sz val="10"/>
        <rFont val="Calibri"/>
        <family val="2"/>
      </rPr>
      <t>Jedná se o podporu v sociální oblasti na činnost a provoz subjektů poskytujících sociální služby občanům na území města Příbora nebo mimo pro občany s trvalým pobytem na území města. Navýšení je dáno zavedením nových služeb dle sociálního plánu.</t>
    </r>
  </si>
  <si>
    <r>
      <rPr>
        <b/>
        <sz val="10"/>
        <rFont val="Calibri"/>
        <family val="2"/>
      </rPr>
      <t>Komunitní plánování sociálních služeb ve městě.</t>
    </r>
    <r>
      <rPr>
        <sz val="10"/>
        <rFont val="Calibri"/>
        <family val="2"/>
      </rPr>
      <t xml:space="preserve"> Částka je zapracována dle požadavku OSV. Jedná se o: 1) výdaje související s činností pracovních skupin komunitního plánování dle III. střednědobého plánu rozvoje sociálních služeb a ostatních aktivit města Příbora na období 2018 -2020, 2) realizaci akcí souvisejících s prorodinnou politikou dle II. plánu prorodinné politiky (Den dětí, rodiny a sociálních služeb, sociálně-právní ochrana dětí, přednášky, propagační materiály, soutěž pro rodiny s dětmi, seniorské odpoledne.</t>
    </r>
  </si>
  <si>
    <r>
      <t>Finanční dary subjektům působící v soc. oblasti</t>
    </r>
    <r>
      <rPr>
        <sz val="10"/>
        <rFont val="Calibri"/>
        <family val="2"/>
      </rPr>
      <t>, které neposkytují sociální službu, ale působí v sociální oblasti.</t>
    </r>
  </si>
  <si>
    <r>
      <rPr>
        <b/>
        <sz val="10"/>
        <rFont val="Calibri"/>
        <family val="2"/>
      </rPr>
      <t>Úhrada výdajů souvisejících s výkonem opatrovnictví</t>
    </r>
    <r>
      <rPr>
        <sz val="10"/>
        <rFont val="Calibri"/>
        <family val="2"/>
      </rPr>
      <t>. Požadováno na krytí výdajů spojených s opatrovnictvím několika osob omezených ve svéprávnosti, kdy opatrovníkem je na základě rozhodnutí okresního soudu Město Příbor.</t>
    </r>
  </si>
  <si>
    <r>
      <rPr>
        <b/>
        <sz val="10"/>
        <rFont val="Calibri"/>
        <family val="2"/>
      </rPr>
      <t>Evidence kanalizací.</t>
    </r>
    <r>
      <rPr>
        <sz val="10"/>
        <rFont val="Calibri"/>
        <family val="2"/>
      </rPr>
      <t xml:space="preserve"> Částka je zapracována dle požadavku ORM a zahrnuje výpočet majetkové a provozní evidence kanalizací a měření znečištění vod na Prchalově.</t>
    </r>
  </si>
  <si>
    <r>
      <rPr>
        <b/>
        <sz val="10"/>
        <rFont val="Calibri"/>
        <family val="2"/>
      </rPr>
      <t>Opravy místních komunikací (+ svislé a vodorovné dopravní značení)</t>
    </r>
    <r>
      <rPr>
        <sz val="10"/>
        <rFont val="Calibri"/>
        <family val="2"/>
      </rPr>
      <t>. Zahrnuje všeobecné menší opravy místních komunikací (nejedná se o výtluky, apod.) a součástí těchto komunikací, jako např. propustky, příkopy, odvodňovací prvky. Dále je položka určena na instalaci nového svislého a vodorovného dopravního značení. Částka koresponduje s rozpočty 2016 (500 tis. Kč) a 2017 (500 tis. Kč)</t>
    </r>
  </si>
  <si>
    <r>
      <rPr>
        <b/>
        <sz val="10"/>
        <rFont val="Calibri"/>
        <family val="2"/>
      </rPr>
      <t xml:space="preserve">Dotace na zabezpečení územně dopravní obslužnosti. </t>
    </r>
    <r>
      <rPr>
        <sz val="10"/>
        <rFont val="Calibri"/>
        <family val="2"/>
      </rPr>
      <t>Finanční prostředky slouží k zabezpečení územní dopravní obslužnosti realizované prostřednictvím autobusové dopravy. Jedná se o každoroční výdaj. Město se podílí dle zákona na úhradě prokazatelné ztráty dopravní obslužnosti určitou částkou na občana. Požadavek je plánován dle výše výdajů na rok 2017, případné změny nejsou zatím známy a byly by řešeny rozpočtovým opatřením.</t>
    </r>
  </si>
  <si>
    <r>
      <rPr>
        <b/>
        <sz val="10"/>
        <rFont val="Calibri"/>
        <family val="2"/>
      </rPr>
      <t>Poplatek za provozování kanalizace na ulicích Hukvaldská a Myslbekova</t>
    </r>
    <r>
      <rPr>
        <sz val="10"/>
        <rFont val="Calibri"/>
        <family val="2"/>
      </rPr>
      <t>. Částka je zapracována dle podkladu OISM. Jedná se o výdaje na vyrovnávací náklady tak, aby byla zachována stejná cena stočného pro obyvatele napojené na tuto kanalizaci jako v ostatních částech města.</t>
    </r>
  </si>
  <si>
    <r>
      <rPr>
        <b/>
        <sz val="10"/>
        <rFont val="Calibri"/>
        <family val="2"/>
      </rPr>
      <t>Opravy kanalizací všeobecně.</t>
    </r>
    <r>
      <rPr>
        <sz val="10"/>
        <rFont val="Calibri"/>
        <family val="2"/>
      </rPr>
      <t xml:space="preserve"> Z těchto finančních prostředků jsou hrazeny větší opravy (nikoliv rekonstrukce) kanalizačních řadů v majetku města, případně kanalizací nebo jejich součástí, které jsou na území města a nemají žádného vlastníka. Není určena na jmenovité akce, využívá se pro aktuální potřebu oprav a odstraňování havárií. Celkově požadovaná částka vychází ze zkušeností získaných v předchozích letech a předpokládá řešení jen těch nejnutnějších úprav kanalizačního systému města, spíše řešení havárií. </t>
    </r>
  </si>
  <si>
    <r>
      <t>Aktualizace povodňového plánu.</t>
    </r>
    <r>
      <rPr>
        <sz val="10"/>
        <rFont val="Calibri"/>
        <family val="2"/>
      </rPr>
      <t xml:space="preserve"> Částka je zapracována na základě podkladu ORM. Jedná se o zákonnou povinnost každoročně aktualizovat povodňový plán.</t>
    </r>
  </si>
  <si>
    <r>
      <rPr>
        <b/>
        <sz val="10"/>
        <rFont val="Calibri"/>
        <family val="2"/>
      </rPr>
      <t>MŠ Frenštátská - příspěvek na provozní činnost.</t>
    </r>
    <r>
      <rPr>
        <sz val="10"/>
        <rFont val="Calibri"/>
        <family val="2"/>
      </rPr>
      <t xml:space="preserve"> Je zpracován samostatný materiál a rovněž proběhla schůzka vedení města se zástupci PO. Požadavek na příspěvek je snížen oproti roku 2017 o cca 7,5%, je to dáno nižšími náklady na nákup DDHM a vyšším zapojením investičního fondu PO do provozu. Pzn. do požadavků nebyl zapracován investiční příspěvek ve výši 170 tis. Kč na financování zabezpečení objektů školy proti vniknutí nepovolaných osob.</t>
    </r>
  </si>
  <si>
    <r>
      <rPr>
        <b/>
        <sz val="10"/>
        <rFont val="Calibri"/>
        <family val="2"/>
      </rPr>
      <t xml:space="preserve">ZŠ Npor.Loma - příspěvek na provozní činnost. </t>
    </r>
    <r>
      <rPr>
        <sz val="10"/>
        <rFont val="Calibri"/>
        <family val="2"/>
      </rPr>
      <t>Je zpracován samostatný materiál a rovněž proběhla schůzka vedení města se zástupci PO. Požadavek na příspěvek je ve stejné výši jako v r. 2017 vlivem zapojení fondů, ačkoliv se zvýšily náklady na nákup materiálu a DDHM.</t>
    </r>
  </si>
  <si>
    <r>
      <t xml:space="preserve">ZŠ Jičínská - družina sv. Čecha. </t>
    </r>
    <r>
      <rPr>
        <sz val="10"/>
        <rFont val="Calibri"/>
        <family val="2"/>
      </rPr>
      <t>Částka je zapracována dle požadavku OISM a zahrnuje projektovou dokumentaci  řešící opravu kanalizačního systému objektu.</t>
    </r>
  </si>
  <si>
    <r>
      <t>Provoz veřejné silniční dopravy</t>
    </r>
    <r>
      <rPr>
        <sz val="10"/>
        <rFont val="Calibri"/>
        <family val="2"/>
      </rPr>
      <t xml:space="preserve"> </t>
    </r>
  </si>
  <si>
    <r>
      <t>Městská knihovna -</t>
    </r>
    <r>
      <rPr>
        <sz val="10"/>
        <color indexed="57"/>
        <rFont val="Calibri"/>
        <family val="2"/>
      </rPr>
      <t xml:space="preserve"> podrobně uvedeno v listu</t>
    </r>
    <r>
      <rPr>
        <i/>
        <sz val="10"/>
        <color indexed="57"/>
        <rFont val="Calibri"/>
        <family val="2"/>
      </rPr>
      <t xml:space="preserve"> rozpočty org. složek</t>
    </r>
  </si>
  <si>
    <r>
      <rPr>
        <b/>
        <sz val="10"/>
        <rFont val="Calibri"/>
        <family val="2"/>
      </rPr>
      <t xml:space="preserve">Provozní náklady. </t>
    </r>
    <r>
      <rPr>
        <sz val="10"/>
        <rFont val="Calibri"/>
        <family val="2"/>
      </rPr>
      <t>Požadována částka je rozepsána ve složce - rozpočty organizačních složek. Jedná se o provozní výdaje.</t>
    </r>
  </si>
  <si>
    <r>
      <rPr>
        <b/>
        <sz val="10"/>
        <rFont val="Calibri"/>
        <family val="2"/>
      </rPr>
      <t>Příprava na krizové situace</t>
    </r>
    <r>
      <rPr>
        <sz val="10"/>
        <rFont val="Calibri"/>
        <family val="2"/>
      </rPr>
      <t xml:space="preserve"> - povinnost podle zákona č. 240/2000 o krizovém řízení.</t>
    </r>
  </si>
  <si>
    <r>
      <rPr>
        <b/>
        <sz val="10"/>
        <rFont val="Calibri"/>
        <family val="2"/>
      </rPr>
      <t>Řešení krizových situací a odstraňování následků -</t>
    </r>
    <r>
      <rPr>
        <sz val="10"/>
        <rFont val="Calibri"/>
        <family val="2"/>
      </rPr>
      <t xml:space="preserve"> povinnost podle zákona č. 240/2000 o krizovém řízení.</t>
    </r>
  </si>
  <si>
    <r>
      <t xml:space="preserve">Městská policie + program prevence kriminality - </t>
    </r>
    <r>
      <rPr>
        <sz val="10"/>
        <color indexed="57"/>
        <rFont val="Calibri"/>
        <family val="2"/>
      </rPr>
      <t xml:space="preserve">podrobně uvedeno v listu </t>
    </r>
    <r>
      <rPr>
        <i/>
        <sz val="10"/>
        <color indexed="57"/>
        <rFont val="Calibri"/>
        <family val="2"/>
      </rPr>
      <t>rozpočty org. složek</t>
    </r>
  </si>
  <si>
    <r>
      <t xml:space="preserve">Požární ochrana - podrobně uvedeno v listu - </t>
    </r>
    <r>
      <rPr>
        <sz val="10"/>
        <color indexed="57"/>
        <rFont val="Calibri"/>
        <family val="2"/>
      </rPr>
      <t xml:space="preserve">podrobně uvedeno v listu </t>
    </r>
    <r>
      <rPr>
        <i/>
        <sz val="10"/>
        <color indexed="57"/>
        <rFont val="Calibri"/>
        <family val="2"/>
      </rPr>
      <t>rozpočty org. složek</t>
    </r>
  </si>
  <si>
    <r>
      <rPr>
        <b/>
        <sz val="10"/>
        <rFont val="Calibri"/>
        <family val="2"/>
      </rPr>
      <t>Školení</t>
    </r>
    <r>
      <rPr>
        <sz val="10"/>
        <rFont val="Calibri"/>
        <family val="2"/>
      </rPr>
      <t xml:space="preserve"> - každoroční výjezdové školení zastupitelů. Částka zahrnuje 73 tis. Kč školení, 7 tis. Kč cestovné.</t>
    </r>
  </si>
  <si>
    <r>
      <rPr>
        <b/>
        <sz val="10"/>
        <rFont val="Calibri"/>
        <family val="2"/>
      </rPr>
      <t xml:space="preserve">Programové vybavení do 60 tis. Kč. </t>
    </r>
    <r>
      <rPr>
        <sz val="10"/>
        <rFont val="Calibri"/>
        <family val="2"/>
      </rPr>
      <t>Nákup drobných programů, výměna office.</t>
    </r>
  </si>
  <si>
    <r>
      <t xml:space="preserve">Opravy a údržba (uvnitř budovy, opravy aut, opravy nábytku). </t>
    </r>
    <r>
      <rPr>
        <sz val="10"/>
        <rFont val="Calibri"/>
        <family val="2"/>
      </rPr>
      <t>Běžná spotřeba.</t>
    </r>
  </si>
  <si>
    <r>
      <t xml:space="preserve">Dětské zastupitelstvo. </t>
    </r>
    <r>
      <rPr>
        <sz val="10"/>
        <rFont val="Calibri"/>
        <family val="2"/>
      </rPr>
      <t>Částka zahrnuje náklady na materiál 10 tis. Kč a služby 10 tis. Kč a je zapracována na základě požadavků vedoucího OOSČ.</t>
    </r>
  </si>
  <si>
    <r>
      <rPr>
        <b/>
        <sz val="10"/>
        <rFont val="Calibri"/>
        <family val="2"/>
      </rPr>
      <t>Odvody na soc. a zdrav. pojištěn</t>
    </r>
    <r>
      <rPr>
        <sz val="10"/>
        <rFont val="Calibri"/>
        <family val="2"/>
      </rPr>
      <t>í placené zaměstnavatelem (25% + 9%).</t>
    </r>
  </si>
  <si>
    <r>
      <rPr>
        <b/>
        <sz val="10"/>
        <rFont val="Calibri"/>
        <family val="2"/>
      </rPr>
      <t>Náhrady platů v době nemoci</t>
    </r>
    <r>
      <rPr>
        <sz val="10"/>
        <rFont val="Calibri"/>
        <family val="2"/>
      </rPr>
      <t xml:space="preserve"> - 2 % z hrubých platů.</t>
    </r>
  </si>
  <si>
    <r>
      <rPr>
        <b/>
        <sz val="10"/>
        <rFont val="Calibri"/>
        <family val="2"/>
      </rPr>
      <t>Povinné pojistné na úrazové pojištění.</t>
    </r>
    <r>
      <rPr>
        <sz val="10"/>
        <rFont val="Calibri"/>
        <family val="2"/>
      </rPr>
      <t xml:space="preserve"> Pojistné za nemoci z povolání 4,2 promile (vč. knihovny).</t>
    </r>
  </si>
  <si>
    <r>
      <rPr>
        <b/>
        <sz val="10"/>
        <rFont val="Calibri"/>
        <family val="2"/>
      </rPr>
      <t xml:space="preserve">Dohody o provedení práce. </t>
    </r>
    <r>
      <rPr>
        <sz val="10"/>
        <rFont val="Calibri"/>
        <family val="2"/>
      </rPr>
      <t>Jedná se o náklady na potřeby dohod o provedení práce zahrnující řadu činností, obzvláště při mimořádných aktivitách města a potřebných obslužných pracovníků.</t>
    </r>
  </si>
  <si>
    <r>
      <rPr>
        <b/>
        <sz val="10"/>
        <rFont val="Calibri"/>
        <family val="2"/>
      </rPr>
      <t xml:space="preserve">Geografický informační systém. </t>
    </r>
    <r>
      <rPr>
        <sz val="10"/>
        <rFont val="Calibri"/>
        <family val="2"/>
      </rPr>
      <t>Částka je zapracována dle podkladu OISM. Jedná se o systémovou a zákaznickou podporu aplikace AMEServer, aktualizace dat (DKM, pasporty, inž. sítě aj.)</t>
    </r>
  </si>
  <si>
    <r>
      <rPr>
        <b/>
        <sz val="10"/>
        <rFont val="Calibri"/>
        <family val="2"/>
      </rPr>
      <t xml:space="preserve">Revize budovy radnice. </t>
    </r>
    <r>
      <rPr>
        <sz val="10"/>
        <rFont val="Calibri"/>
        <family val="2"/>
      </rPr>
      <t>Částka je zapracována dle podkladu OBNF. Pravidelné revize budovy radnice.</t>
    </r>
  </si>
  <si>
    <r>
      <rPr>
        <b/>
        <sz val="10"/>
        <rFont val="Calibri"/>
        <family val="2"/>
      </rPr>
      <t xml:space="preserve">Energie budovy radnice. </t>
    </r>
    <r>
      <rPr>
        <sz val="10"/>
        <rFont val="Calibri"/>
        <family val="2"/>
      </rPr>
      <t>Voda 40 tis. Kč dle faktur, plyn 240 tis. Kč dle zálohových plateb, elektrická energie dle zálohových plateb 240 tis. Kč.</t>
    </r>
  </si>
  <si>
    <r>
      <rPr>
        <b/>
        <sz val="10"/>
        <rFont val="Calibri"/>
        <family val="2"/>
      </rPr>
      <t>Opravy a údržba budovy radnice</t>
    </r>
    <r>
      <rPr>
        <sz val="10"/>
        <rFont val="Calibri"/>
        <family val="2"/>
      </rPr>
      <t xml:space="preserve"> - běžná údržba objektu, oprava kanalizace v garáži, nátěry dveří, čištění okapů apod. Vše dle aktuálních potřeb.</t>
    </r>
  </si>
  <si>
    <r>
      <t>Poplatky související s majetkem města (OF)</t>
    </r>
    <r>
      <rPr>
        <sz val="10"/>
        <rFont val="Calibri"/>
        <family val="2"/>
      </rPr>
      <t>, tj. platby za nemovitosti nacházející se na cizích katastrálních územích v r. 2018 (daň z nemovitosti).</t>
    </r>
  </si>
  <si>
    <r>
      <rPr>
        <b/>
        <sz val="10"/>
        <rFont val="Calibri"/>
        <family val="2"/>
      </rPr>
      <t xml:space="preserve">Poplatky související s nakládáním a prodejem majetku (OISM). </t>
    </r>
    <r>
      <rPr>
        <sz val="10"/>
        <rFont val="Calibri"/>
        <family val="2"/>
      </rPr>
      <t>Částka bezprostředně souvisí s výkupy pozemků v ODPA 3639 a s dalšími majetkoprávními úkony (znalecké posudky, geometrické plány, poplatky za vklad práva do KN).</t>
    </r>
  </si>
  <si>
    <t>Sbor pro občanské záležitosti</t>
  </si>
  <si>
    <t>počátek splácení 20.1.2019</t>
  </si>
  <si>
    <t>konec splácení 20.12.2032</t>
  </si>
  <si>
    <t>měsíční splátka 148 810,- Kč</t>
  </si>
  <si>
    <t>úroková sazba 1M PRIBOR + marže 0,31% p.a.</t>
  </si>
  <si>
    <t>měsíční splátka 164 806,- Kč</t>
  </si>
  <si>
    <t>Dopravní obslužnost</t>
  </si>
  <si>
    <t>Částka je zapracována dle podkladu OISM a představuje pronájem plynovodů v majetku města společnosti INNOGY, tj. částka je zapracována na základě smluvního vztahu.</t>
  </si>
  <si>
    <t>opravy a udržování - opravy vozidel, údržba zbrojnice dle katuálních potřeb</t>
  </si>
  <si>
    <t>Jedná se o pravidelnou neinvestiční dotaci ze státního rozpočtu.</t>
  </si>
  <si>
    <t>Částka je příjmem ze zásahů u dopravních nehod. Jedná se o odhad. Plnění k 8/2017 je 67 tis. Kč.</t>
  </si>
  <si>
    <t>Platy zaměstnanců, ostatní osobní výdaje a související výdaje</t>
  </si>
  <si>
    <t>platy zaměstnanců v pracovním poměru - 9 zaměstnanců městské policie (předpokládáný 10% nárůst v platových tarifech)</t>
  </si>
  <si>
    <t xml:space="preserve">prádlo, oděv, obuv -  pro 9 strážníků dle výstrojního řádu MP </t>
  </si>
  <si>
    <t>nákup materiálu - 8 ks cyklopřileb, střelivo, střely a vakcina do narkotizační pistole, tonery, jiný drobný materiál</t>
  </si>
  <si>
    <t>prolongační týdenní kurz 7 strážníků, celorepublikový seminář vedoucích pracovníků MP, výjezdní odborné školení pro strážníky (cca 40,00 tis. Kč), jiná odborná školení dle aktuálních potřeb.</t>
  </si>
  <si>
    <t>opravy a udržování - opravy a servisní prohlídky služebního vozidla, jízdních kol, radiostanic, radaru, alkohol testru, údržba a výmalba některých prostor služebny, kalibrace  a metrologické ověření laserového radaru, jiné drobné opravy a údržba, vše dle aktuálního stavu</t>
  </si>
  <si>
    <t>Daňové příjmy - rozbor a návrh na rok 2018</t>
  </si>
  <si>
    <t>2132, 2141</t>
  </si>
  <si>
    <t>Nebytové hospodářství - energie</t>
  </si>
  <si>
    <t>Komentář k návrhu rozpočtu na rok 2018 - příjmy</t>
  </si>
  <si>
    <t>Částka je zapracována do rozpočtu na základě požadavku OOSČ. Jedná se o prodej map, upomínkových předmětů, pohlednic atd. v městském informačním centru.</t>
  </si>
  <si>
    <t>Jedná se o poplatek za provoz systému shromážďování, sběru, přepravy, třídění, využívání a odstraňování komunálních odpadů. Do rozpočtu navrhuje ORM částku ve výši 3 736,00 tis. Kč. Přesnou výši příjmů z poplatku za komunální odpad bude možno uvést po schválení výše poplatku na zasedání ZM v listopadu 2017. Uvedená částka odpovídá výši plánovaných příjmů v letošním roce. Příjmy v roce 2018 by se neměly výrazně lišit.</t>
  </si>
  <si>
    <t>Částka je zapracována na základě podkladů ORM. Jedná se o zákonem stanovené úhrady za dobývání nerostů na území města.</t>
  </si>
  <si>
    <t>Částka je zapracována dle požadavku OOSČ. Jedná se o příjem za umístění reklamy v měsíčníku.</t>
  </si>
  <si>
    <t>Částka je zapracována dle požadavku vedoucí OKCR. Jedná se o příjmy z krátkodobého pronájmu v Piaristické koleji. Tento příjem je sledován pod ORG 201. Příjmy v důsledku otevření kulturního domu klesly (řada pronájmů přešla do KD).</t>
  </si>
  <si>
    <t>Příjem od firem za třídění odpadu - Ekokom, Asekol, Elektrowin, Ekolamp. Částka je zapracována dle podkladu ORM.</t>
  </si>
  <si>
    <t>Částka zapracována dle podkladu OISM. Jedná se o náhodilý příjem, např. prodej části pozemků pro účely zahrad (např. již používané, ale nevypořádané).</t>
  </si>
  <si>
    <t>Komentář k návrhu rozpočtu na rok 2018 - výdaje</t>
  </si>
  <si>
    <t>Požadována částka je zapracována dle podkladu OOSČ a zahrnuje materiálové a organizační zajištění svateb a gratulace jubilantům: 1) nákup materiálu v celkové částce 30 tis. Kč (dárkový papír, obaly, svíčky atd.), 2) nákup dárků pro novomanželé, jiné svatby - zlaté atd., přátelské soupravy v celkové částce 65 tis. Kč, 3) nákup služeb v částce 40 tis. Kč (hudební vystoupení pro akce KPOZ), 4) pohoštění jubilantům a dárcům krve v částce 60 tis. Kč. Z této položky se hradí i cena starosty.</t>
  </si>
  <si>
    <t>Změny technologií vytápění</t>
  </si>
  <si>
    <t>Daň z příjmu fyzických osob ze samostatně výdělečné činnosti</t>
  </si>
  <si>
    <r>
      <t>Částka je zapracována dle podkladu ORM a OISM. Jedná se o odvody za dočasně a trvale odnímanou půdu ze zemědělského půdního fondu. Částka zahrnuje: 1) každoroční drobný příjem ve výši 5 tis. Kč (podklad ORM), 2) 150 tis. v důsledku plánované akce z</t>
    </r>
    <r>
      <rPr>
        <i/>
        <sz val="10"/>
        <rFont val="Calibri"/>
        <family val="2"/>
      </rPr>
      <t>ástavba lokality "Za školou"</t>
    </r>
    <r>
      <rPr>
        <sz val="10"/>
        <rFont val="Calibri"/>
        <family val="2"/>
      </rPr>
      <t xml:space="preserve"> (podklad OISM).</t>
    </r>
  </si>
  <si>
    <t>Částka je zapracována na základě podkladu ORM.</t>
  </si>
  <si>
    <t>Dotace - sběrný dvůr Točna</t>
  </si>
  <si>
    <t>Částka je zapracována na základě rozhodnutí o poskytnutí dotace. Výše dotace je ovlivněna výší vysoutěžených nákladů na realizaci akce. Částka je zapracována dle podkladu OBNF a OISM.</t>
  </si>
  <si>
    <t>Jedná se o přijetí dotace operačního programu životního prostředí na nákup kompostérů. Částka je zapojena ve výdajích na § 3722 (komentář viz daný paragraf).</t>
  </si>
  <si>
    <r>
      <t>Firma Aqe</t>
    </r>
    <r>
      <rPr>
        <sz val="10"/>
        <rFont val="Arial"/>
        <family val="2"/>
      </rPr>
      <t xml:space="preserve"> advisors poskytuje výpočet daňových příjmů pro jednotlivé obce na svých stránkách zdarma. Výpočet daní je rovněž podle novely zákona č. 260/2017 Sb.</t>
    </r>
  </si>
  <si>
    <r>
      <t>Svaz města a obcí</t>
    </r>
    <r>
      <rPr>
        <sz val="10"/>
        <rFont val="Arial"/>
        <family val="2"/>
      </rPr>
      <t xml:space="preserve"> zveřejnil rovněž kalkulačku pro výpočet daňových příjmů - vypočteno stejným způsobem jako v předcházejících propočtech.</t>
    </r>
  </si>
  <si>
    <r>
      <t xml:space="preserve">V návrhu rozpočtu u daňových položek 1111, 1121, 1211 jsou navrženy částky, které poskytla firma Cityfinance dle svých propočtů </t>
    </r>
    <r>
      <rPr>
        <u val="single"/>
        <sz val="10"/>
        <rFont val="Arial"/>
        <family val="2"/>
      </rPr>
      <t>snížené o 3%.</t>
    </r>
  </si>
  <si>
    <t>Částka zapracována do příjmové části rozpočtu v souladu se zákonem č. 243/2000 Sb., o rozpočtovém určení výnosů některých daní územním samosprávným celkům a některým státním fondům (zákon o rozpočtovém určení daní) v platném znění. Propočet od firmy Cityfinance - viz příloha daňové příjmy.</t>
  </si>
  <si>
    <t>Částka zapracována do příjmové části rozpočtu v souladu se zákonem č. 243/2000 Sb., o rozpočtovém určení výnosů některých daní územním samosprávným celkům a některým státním fondům (zákon o rozpočtovém určení daní) v platném znění. Navržena částka odpovídá předpokládanému plnění za rok 2017.</t>
  </si>
  <si>
    <t>Částka je zapracována dle podkladu OBNF a představuje příjmy za nájmy za plochy nebytových prostor: budova čp. 35 Česká spořitelna 160,35 tis. Kč, kotelna Lomená 200 tis. Kč, MŠ Hájov 112,66 tis. Kč, kotelna DPS 12,99 tis. Kč, koupaliště 161,39 tis. Kč, restaurace Hájov 52,99 tis. Kč, Policie ČR 284,71 tis. Kč, čp. 29 obuv 105,84 tis. Kč, čp. 9 optika 16,62 tis. Kč, čp. 49 bývalý M-klub 50,50 tis. Kč, bývalé loutkové divadlo 21,60 tis. Kč + další pronájmy Dukelská 1346 (vč. příjmu od SMMP za umístění systému pro provozování společné antény),  pronájmy Freudova 118, Hájov.</t>
  </si>
  <si>
    <t>Úroky jsou odvislé od úrokových sazeb. Momentálně jsou volné prostředky  zhodnocovány velmi nízkými úrokovými sazbami, na druhé straně jsou na nízké úrovni úroky z úvěrů, které splácíme.</t>
  </si>
  <si>
    <r>
      <rPr>
        <b/>
        <sz val="10"/>
        <rFont val="Calibri"/>
        <family val="2"/>
      </rPr>
      <t xml:space="preserve">Opravy chodníků, odstavných ploch a parkovišť (včetně dopravního značení). </t>
    </r>
    <r>
      <rPr>
        <sz val="10"/>
        <rFont val="Calibri"/>
        <family val="2"/>
      </rPr>
      <t>Částka je zapracována dle podkladu OISM a zahrnuje všeobecné menší opravy chodníků, odstavných ploch a parkovišť a jejich součástí (nejedná se o výtluky a lokální opravy, apod.) Dále je položka určena na instalaci nového svislého a vodorovného dopravního značení. Částka koresponduje s rozpočtem 2015 (400 tis. Kč) a 2016 (400 tis. Kč) a 2017 (400 tis. Kč).</t>
    </r>
  </si>
  <si>
    <r>
      <rPr>
        <b/>
        <sz val="10"/>
        <rFont val="Calibri"/>
        <family val="2"/>
      </rPr>
      <t>Realizace programu městské televize, licence, poplatky OSA a další.</t>
    </r>
    <r>
      <rPr>
        <sz val="10"/>
        <rFont val="Calibri"/>
        <family val="2"/>
      </rPr>
      <t xml:space="preserve"> Částka je zapracována dle podkladu OKCR. Jedná se o program městské televize a požadována částka zahrnuje: poplatky Local TV 39 tis.Kč x 12 měsíců, poplatek LTV Příbor 43,20 tis. Kč x 12 měsíců. Došlo k navýšení o 16 tis. Kč v důsledku nové ceny z nového výběrového řízení na další 3 roky.</t>
    </r>
  </si>
  <si>
    <r>
      <rPr>
        <b/>
        <sz val="10"/>
        <rFont val="Calibri"/>
        <family val="2"/>
      </rPr>
      <t>Středisko volného času Luna - příspěvek na provoz pro příspěvkovou organizaci</t>
    </r>
    <r>
      <rPr>
        <sz val="10"/>
        <rFont val="Calibri"/>
        <family val="2"/>
      </rPr>
      <t>. Organizace zpracovala samostatný materiál a rovněž proběhla schůzka vedení města se zástupci PO. Navýšení je způsobeno především vyšším požadavkem na mzdové náklady externím pracovníkům v souvislosti se zvýšením minimální mzdy a zvýšenými náklady na spotřebu materiálu - navýšení celkem o 73 tis. Kč, dále se zajištěním nové pracovní pozice na dohodu - správce budovy Dukelská 1346 (školníka) - navýšení o 40 tis. Kč.</t>
    </r>
  </si>
  <si>
    <r>
      <t>Re-use centrum.</t>
    </r>
    <r>
      <rPr>
        <sz val="10"/>
        <rFont val="Calibri"/>
        <family val="2"/>
      </rPr>
      <t xml:space="preserve"> Částka je zapracována na základě podkladu ORM. Jedná se o: 1) zapracování dotace z OPŽP ve výši 3 000,00 tis. Kč a 2) vlastní prostředky k dotaci ve výši 1 000,00 tis. Kč. Akce zahrnuje vybudování re-use centra v areálu nového sběrného dvora. Akce bude probíhat v letech 2018 - 2019 a celkové výdaje akce budou 8 000,00 tis. Kč, z toho podíl dotace by měl činit 75%.</t>
    </r>
  </si>
  <si>
    <r>
      <t xml:space="preserve">Sběrný dvůr Točna. </t>
    </r>
    <r>
      <rPr>
        <sz val="10"/>
        <rFont val="Calibri"/>
        <family val="2"/>
      </rPr>
      <t>Částka je zapracována na základě podkladu ORM. Jedná se o: 1) zapracování schválené dotace z OPŽP ve výši 8 000,00 tis. Kč a 2) vlastní prostředky k dotaci ve výši 2 000,00 tis. Kč. Akce zahrnuje vybudování nového sběrného dvoru v lokalitě Točna, v sousedství stávající kompostárny. Celkové náklady projetku činí 25 000,00 tis. Kč. Vysoutěžením se předpokládá snížení nákladů o 20% (5 000,00 tis. Kč) na celkových 20 000,00 tis. Kč. Realizace bude probíhat v letech 2018 - 2019. Podíl dotace činí 80% celkových vysoutěžených nákladů.</t>
    </r>
  </si>
  <si>
    <r>
      <t xml:space="preserve">Jedná se o: 1) převody z roku 2017 v celkové výši 13 981,00 tis. Kč (12 050,00 tis. Kč realizace akce </t>
    </r>
    <r>
      <rPr>
        <i/>
        <sz val="10"/>
        <rFont val="Calibri"/>
        <family val="2"/>
      </rPr>
      <t xml:space="preserve">Lávka přes Lubinu, </t>
    </r>
    <r>
      <rPr>
        <sz val="10"/>
        <rFont val="Calibri"/>
        <family val="2"/>
      </rPr>
      <t xml:space="preserve">1 931,00 tis. Kč projekt </t>
    </r>
    <r>
      <rPr>
        <i/>
        <sz val="10"/>
        <rFont val="Calibri"/>
        <family val="2"/>
      </rPr>
      <t xml:space="preserve">Rozšíření a modernizace IS města Příbora), </t>
    </r>
    <r>
      <rPr>
        <sz val="10"/>
        <rFont val="Calibri"/>
        <family val="2"/>
      </rPr>
      <t>převody jsou zapracováné ve výdajích,</t>
    </r>
    <r>
      <rPr>
        <i/>
        <sz val="10"/>
        <rFont val="Calibri"/>
        <family val="2"/>
      </rPr>
      <t xml:space="preserve"> </t>
    </r>
    <r>
      <rPr>
        <sz val="10"/>
        <rFont val="Calibri"/>
        <family val="2"/>
      </rPr>
      <t>2) zrušený terminovaný vklad 25 000,00 tis. Kč</t>
    </r>
  </si>
  <si>
    <t>Dotace na elektronizaci úřadu - rozšíření a modernizace IS města Příbor</t>
  </si>
  <si>
    <r>
      <rPr>
        <b/>
        <sz val="10"/>
        <rFont val="Calibri"/>
        <family val="2"/>
      </rPr>
      <t>Rozšíření a modernizace IS města Příbor.</t>
    </r>
    <r>
      <rPr>
        <sz val="10"/>
        <rFont val="Calibri"/>
        <family val="2"/>
      </rPr>
      <t xml:space="preserve"> Částka je zapracována dle požadavku OOSČ. Výdaje na financování tohoto projektu byly v roce schváleny ve výši 1 970 tis. Kč. Do konce roku 2017 nedojde k realizaci celé veřejné zakázky, a proto je nutné částku ve výši 1 931 tis. Kč převést do roku 2018. Částka 9 198 tis. Kč tedy zahrnuje: 1) převod z roku 2017 ve výši 1 931 tis. Kč na pořízení výpočetní techniky včetně příslušenství datových sítí, 2) nový požadavek ve výši 7 267,00 tis. Kč na: a) programové vybavení v částce 6 253 tis. Kč,  b) technickou podporu v částce 1 014 tis. Kč. Doba udržitelnosti tohoto projektu jsou 4 roky. Po tuto dobu bude nutné zajistit technickou podporu. Schválením výdajů na tuto akci se město zavazuje k financování technické podpory projektu ve výši 1 014 tis. Kč ročně. Dle zadávací dokumentace je předpokládaná hodnota veřejné zakázky 12 166,55 tis. Kč s DPH. Konečná vysoutěžená částka by mohla být nižší, ne však o více než 1/3. Na vysoutěženou částku bude uzavřena smlouva. Na akci je přislíbena dotace ve výši 90% vysoutěžených nákladů.</t>
    </r>
  </si>
  <si>
    <t>splátky úvěrů</t>
  </si>
  <si>
    <r>
      <t>OV Prchalov.</t>
    </r>
    <r>
      <rPr>
        <sz val="10"/>
        <rFont val="Calibri"/>
        <family val="2"/>
      </rPr>
      <t xml:space="preserve"> Do návrhu rozpočtu zapracována částka propočtená v souladu s Pravidly financování činnosti osadních výborů města Příbora.</t>
    </r>
  </si>
  <si>
    <r>
      <rPr>
        <b/>
        <sz val="10"/>
        <rFont val="Calibri"/>
        <family val="2"/>
      </rPr>
      <t>OV Hájov.</t>
    </r>
    <r>
      <rPr>
        <sz val="10"/>
        <rFont val="Calibri"/>
        <family val="2"/>
      </rPr>
      <t xml:space="preserve"> Do návrhu rozpočtu zapracována částka propočtená v souladu s Pravidly financování činnosti osadních výborů města Příbora.         </t>
    </r>
  </si>
  <si>
    <r>
      <t xml:space="preserve">Platby daní a poplatků státnímu rozpočtu - </t>
    </r>
    <r>
      <rPr>
        <sz val="10"/>
        <rFont val="Calibri"/>
        <family val="2"/>
      </rPr>
      <t>platba DPH z ekonomické činnosti.</t>
    </r>
  </si>
  <si>
    <r>
      <rPr>
        <b/>
        <sz val="10"/>
        <rFont val="Calibri"/>
        <family val="2"/>
      </rPr>
      <t>Provoz rodného domku, propagační materiál, galerie na radnici</t>
    </r>
    <r>
      <rPr>
        <sz val="10"/>
        <rFont val="Calibri"/>
        <family val="2"/>
      </rPr>
      <t>. Částka zahrnuje: 1) dohody související s provozem galerie v radnici 10 tis. Kč, 2) knihy, materiál a občerstvení (vernisáže v radnici + v RD) v celkové výši 14 tis. Kč, 3) energie v celkové výši 59 tis. Kč (spotřeba vody v částce 4 tis. Kč, spotřeba el. energie dle zálohových plateb v částce 55 tis. Kč), 4) platby za telefon 4 tis. Kč, 5) přednášková činnost k osobnosti S. Freuda 42 tis. Kč.</t>
    </r>
  </si>
  <si>
    <r>
      <rPr>
        <b/>
        <sz val="10"/>
        <rFont val="Calibri"/>
        <family val="2"/>
      </rPr>
      <t xml:space="preserve">Kulturní akce včetně služeb. </t>
    </r>
    <r>
      <rPr>
        <sz val="10"/>
        <rFont val="Calibri"/>
        <family val="2"/>
      </rPr>
      <t>Částka je zapracována dle podkladu OKCR a zahrnuje: 1) 100 tis. Kč ostatní osobní výdaje na organizační výpomoc při zajištění větších kulturních akcí, vystoupení učínkujících na dohodu o provedení práce, 2) 100 tis. Kč odměny za užití duševního vlastnictví - k navýšení dochází z důvodu zdražení poplatků OSA a Dília o 50%), 3) 20 tis. Kč kostýmy, hry apod. využívané při pravidelných kulturních akcích (oproti půjčování kostýmů úspora po dvou letech), 4) 50 tis. Kč materiál pro zajištění kulturních akcí, 5) 1 543 tis. Kč všeobecná vystoupení a představení účinkujících, technicko-organizační zajištění akcí, doprovodné služby, propagace a prezentace. Místo oslav Mezinárodní dne památek a sídel je plánován pro rok 2018 Festival dechových hudeb, plánována jsou minimálně 3 divadelní představení pro dospělé a 2 pro děti, 3 koncerty; 6) 25 tis. Kč pohoštění vyplývající ze smluv s umělci, 7) 20 tis. Kč věcné dary formou upomínkových předmětů význačným účinkujícím nebo účinkujícím bez nároku na honorář vč. kytek.</t>
    </r>
  </si>
  <si>
    <r>
      <rPr>
        <b/>
        <sz val="10"/>
        <rFont val="Calibri"/>
        <family val="2"/>
      </rPr>
      <t xml:space="preserve">Kulturní dům - provoz. </t>
    </r>
    <r>
      <rPr>
        <sz val="10"/>
        <rFont val="Calibri"/>
        <family val="2"/>
      </rPr>
      <t xml:space="preserve">Tato částka je zapracována na základě podkladů vedoucí OKCR a zahrnuje: 1) 160 tis. Kč ostatní osobní výdaje na organizační výpomoc při zajištění kulturních akcí (stěhování židlí a stolů, šatna, pokladní, zástup za správce apod. Počet dohod a z toho vyplývajících finančních prostředků je přímo úměrné počtu pořádaných akcí a pronájmů v KD), 2) 30 tis. Kč drobný dlouhodobý hmotný majetek (barové stoličky, věšáky - jedná se o nákup nových kusů, současné věšáky jsou téměř nepoužitelné, barových stoliček se využije více než je současný počet. Předpoklad je 5 ks nových stoliček a 4 ks věšáků), 3) 120 tis. Kč nákup materiálu (toaletní potřeby, výměna žárovek, vstupenky apod. + další materiály potřebné pro drobné opravy v KD), 4) 720 tis. Kč energie dle zálohových plateb (voda 100 tis. Kč, plyn 380 tis. Kč, elektřina dle skutečných měsíčních plateb  240 tis. Kč, navýšení částky na eletřinu je navrženo z důvodu zvýšení se počtu pronájmů v KD), 5) 495 tis. Kč nákup služeb (servis výtahu, alarmy, odpady, vzduchotechnika, požární klapky, plynové kotle, deratizace, svoz odpadu v celkové výši 220 tis. Kč, web včetně rezervačního systému a on-line prodeje 45 tis. Kč, úklidové služby 160 tis. Kč, praní prádla po pronájmech 40 tis. Kč, kopírovací služby 30 tis. Kč), 6) 2 tis. Kč pohoštění pro potřeby pronájmu týkající se komisí a schůzí města (netýká se pronájmů cizích subjektů).                                                                                                                                                          </t>
    </r>
  </si>
  <si>
    <r>
      <t>Pořízení 23 ks notebooků.</t>
    </r>
    <r>
      <rPr>
        <sz val="10"/>
        <rFont val="Calibri"/>
        <family val="2"/>
      </rPr>
      <t xml:space="preserve"> Částka je zapracována dle podkladu OOSČ. Jedná se o pořízení 23 ks nových notebooků pro členy zastupitelstva města po volbách do obecního zastupitelstva v r. 2018 v celkové výši 520 tis. Kč a programového vybavení (MS Office) k těmto notebookům v celkové částce 140 tis. Kč.</t>
    </r>
  </si>
  <si>
    <r>
      <rPr>
        <b/>
        <sz val="10"/>
        <rFont val="Calibri"/>
        <family val="2"/>
      </rPr>
      <t>Materiál (kancelářský, čistící,...vybavení, drobný majetek do 40 tis. Kč)</t>
    </r>
    <r>
      <rPr>
        <sz val="10"/>
        <rFont val="Calibri"/>
        <family val="2"/>
      </rPr>
      <t xml:space="preserve">. Částka zahrnuje: 1) 30 tis. Kč ochranné pomůcky (8 tis. Kč pro lesníka + 22 tis. Kč pro ostatní zaměstnance MÚ), 2) 5 tis. Kč léky, 3) 50 tis. Kč knihy, učební pomůcky, 4) 570 tis. Kč drobný hmotný dlouhodobý majetek (250 tis. Kč dovybavení prostor po ČS a pokladny nábytkem - odhad projektanta; 100 tis. Kč výpočetní technika - PC, tiskárny, wi-fi v ČS, monitory apod.; 100 tis. Kč nové skříně na stavební úřad; 120 tis. Kč obnova kanceláří na MÚ a elektrospotřebičů, telefonů apod)., 5) 180 tis. Kč nákup zboží určeného k dalšímu prodeji - </t>
    </r>
    <r>
      <rPr>
        <sz val="10"/>
        <color indexed="62"/>
        <rFont val="Calibri"/>
        <family val="2"/>
      </rPr>
      <t>navýšení o částku 25 tis. Kč je požadováno na nákup zboží z důvodu možnosti nového TIC v budově č. 9</t>
    </r>
    <r>
      <rPr>
        <sz val="10"/>
        <rFont val="Calibri"/>
        <family val="2"/>
      </rPr>
      <t>,  6) 245 tis. Kč materiál - navýšení o 7 tis. Kč oproti roku 2017 je dáno vyšším počtem zaměstnanců, 7) 65 tis. Kč pohonné hmoty a maziva - jedná se o běžnou spotřebu.</t>
    </r>
  </si>
  <si>
    <t>Částka je stanovena na základě podkladu OKCR. Jedná se o: 1) příjem ze vstupného z kulturních akcí, které jsou pořádány městem v celkové výši 320 tis. Kč (akce pravidelně se opakující i o akce mimořádné, které se konají při různých příležitostech, ale vždy je příjem podmíněn návštěvností. Částka je stanovena na základě skutečnosti v roce 2017, skutečnost k 9/2017 je 933 480,- Kč, z toho činí 675 tis. Kč přijmy z koncertu J. Nohavici), 2) příjem z losů a tombol na obecním plese a Valentinské pouti v celkové výši 41 tis. Kč.</t>
  </si>
  <si>
    <t>Částka je zapracována dle podkladu vedoucího OOSČ na základě plnění v roce 2017 a zahrnuje příjem za kopírování, laminování, czech point aj. Plnění k 30.9.2017 je 106 tis. Kč.</t>
  </si>
  <si>
    <t>Částka je zapracována OF. Jedná se o příjem za zpracování platů pro obci Trnávka.</t>
  </si>
  <si>
    <r>
      <t xml:space="preserve">Lávka přes Lubinu. </t>
    </r>
    <r>
      <rPr>
        <sz val="10"/>
        <rFont val="Calibri"/>
        <family val="2"/>
      </rPr>
      <t>Jedná se o přesun z roku 2017, kdy se tento projekt nepodařilo realizovat.</t>
    </r>
  </si>
  <si>
    <t>Městské informačmí centrum</t>
  </si>
  <si>
    <t>Pojištění funkčně nespecifikované - na základě uzavřených smluv. Smlouvy se každoročně aktualizují.</t>
  </si>
  <si>
    <t xml:space="preserve">poskytovatel Komeční banka a.s. </t>
  </si>
  <si>
    <t>Úvěr ve výši 10 000 000,- Kč  z roku 2010:</t>
  </si>
  <si>
    <t>měsíční splátka 59 530,- Kč</t>
  </si>
  <si>
    <t>počátek splácení 31.1.2011</t>
  </si>
  <si>
    <t>konec splácení 31.12.2024</t>
  </si>
  <si>
    <t>úroková sazba 1M PRIBOR + marže 1,20% p.a.</t>
  </si>
  <si>
    <t>poskytovatel ČSOB</t>
  </si>
  <si>
    <t>počátek splácení 31.1.2013</t>
  </si>
  <si>
    <t>Celkem příjmy</t>
  </si>
  <si>
    <t>5512 - Požární ochrana - dobrovolná část</t>
  </si>
  <si>
    <t>Úvěr ve výši 15 821 402,22 Kč z roku 2012:</t>
  </si>
  <si>
    <t>v tis. Kč</t>
  </si>
  <si>
    <t>Neinvestiční dotace ze státního rozpočtu</t>
  </si>
  <si>
    <t>název</t>
  </si>
  <si>
    <t>DPH</t>
  </si>
  <si>
    <t>ostatní neinvestiční transfery neziskovým a podobným organizacím</t>
  </si>
  <si>
    <t xml:space="preserve"> výdaje za § 3314</t>
  </si>
  <si>
    <t>Činnost místní správy - OISM</t>
  </si>
  <si>
    <t>Činnost místní správy - tajemník MÚ</t>
  </si>
  <si>
    <t>nájemné - použití tělocvičny na ZŠ Jičínská - fyzická příprava členů JSDH</t>
  </si>
  <si>
    <t>Sankční platby</t>
  </si>
  <si>
    <t>programové vybavení - nákup softwaru potřebného pro administrativu MP</t>
  </si>
  <si>
    <t>cestovné (tuzemské i zahraniční) - jízdné na školení, semináře, prolongace</t>
  </si>
  <si>
    <t>Příjmy z pronájmu pozemků</t>
  </si>
  <si>
    <t>Bytové hospodářství</t>
  </si>
  <si>
    <t>Příjmy z prodeje majetku</t>
  </si>
  <si>
    <t>Sankční platby, které jsou přijaté od jiných subjektů (na základě přestupkové komise). Jedná se o předpoklad.</t>
  </si>
  <si>
    <t>Péče o vzhled obcí a veřej.zeleň</t>
  </si>
  <si>
    <t>Místní zastupitelské orgány</t>
  </si>
  <si>
    <t>3314 - Městská knihovna</t>
  </si>
  <si>
    <t>sociální pojištění - zákonné odvody placené zaměstnavatelem</t>
  </si>
  <si>
    <t>zdravotní pojištění - zákonné odvody placené zaměstnavatelem</t>
  </si>
  <si>
    <t>náhrady mezd v době nemoci - 2% z hrubých mezd</t>
  </si>
  <si>
    <t>ochranné pomůcky</t>
  </si>
  <si>
    <t>prádlo,oděv,obuv</t>
  </si>
  <si>
    <t>voda</t>
  </si>
  <si>
    <t>služby pošt</t>
  </si>
  <si>
    <t>služby peněžních ústavů</t>
  </si>
  <si>
    <t>nájemné</t>
  </si>
  <si>
    <t>služby zpracování dat</t>
  </si>
  <si>
    <t>opravy a udržování</t>
  </si>
  <si>
    <t>cestovné - nákup knih, rozvoz knih, školení</t>
  </si>
  <si>
    <t>pohoštění</t>
  </si>
  <si>
    <t>věcné dary</t>
  </si>
  <si>
    <t>poskytnuté neinvest. přísp. a náhrady - členský příspěvek SKIP</t>
  </si>
  <si>
    <t>5311 - Městská policie</t>
  </si>
  <si>
    <t>návrh daňových příjmů pro rok 2018 dle propočtu www.cityfinace.cz</t>
  </si>
  <si>
    <t>návrh daňových příjmů pro rok 2018 dle propočtu www.aqe.cz</t>
  </si>
  <si>
    <t>návrh daňových příjmů pro rok 2018 do rozpočtu města - střízlivý odhad</t>
  </si>
  <si>
    <t>firmou Cityfinance není nijak snížen.</t>
  </si>
  <si>
    <t>Firma Cityfinance doporučuje data návrhu rozpočtu na rok 2018 mírně snížit, resp. brát poskytnutý propočet jako strop.</t>
  </si>
  <si>
    <t>návrh rozpočtu 2018</t>
  </si>
  <si>
    <t>U daňové položky 1511 je částka ponechána v navrhované výši firmou Cityfinance (v tomto případě se však nejedná o sdílenou daň).</t>
  </si>
  <si>
    <t>příloha č. 2.3</t>
  </si>
  <si>
    <t>příloha č. 2.2</t>
  </si>
  <si>
    <t>příloha č. 2.4</t>
  </si>
  <si>
    <t>příloha č. 2.5</t>
  </si>
  <si>
    <t>příloha č. 2.6</t>
  </si>
  <si>
    <t>příloha č. 2.7</t>
  </si>
  <si>
    <t>příloha č. 2.1</t>
  </si>
  <si>
    <t>Splátky úroků - úvěr z roku 2010</t>
  </si>
  <si>
    <t>Splátky úroků - úvěr z roku 2012</t>
  </si>
  <si>
    <t xml:space="preserve">Jedná se o akci zabezpečující komunikační propojení chodníku na ulici Jičínské s chodníkem podél silničního obchvatu. Jsou zpracovány dvě varianty řešení. Radou města byla zvolena varianta se situováním přechodu v místě dnes končícího chodníku na severní straně Jičínské ulice (před lípou). </t>
  </si>
  <si>
    <t>Rekonstrukce chodníků na ulici Sv. Čecha</t>
  </si>
  <si>
    <t>Rekonstrukce chodníků na ulici Štefánikově</t>
  </si>
  <si>
    <t>Oplocení v=1,5 m do prefabrikovaných betonových patek s odsazenými betonovými podhrabováni deskami. V oplocení jsou 3 brány a 2 branky. Součástí stavby je demontáž stávajícího oplocení.</t>
  </si>
  <si>
    <t>Zástavba lokality "Za školou"</t>
  </si>
  <si>
    <t>Oprava povrchů místních komunikací - Fučíkova, Švermova</t>
  </si>
  <si>
    <t>nákup materiálu - běžné provozní věci jako např. štětce, barvy, žárovky, tonery, papíry atd.</t>
  </si>
  <si>
    <t>celkem platy + odvody</t>
  </si>
  <si>
    <t>ORM</t>
  </si>
  <si>
    <t>OISM</t>
  </si>
  <si>
    <t xml:space="preserve"> </t>
  </si>
  <si>
    <t>Činnost místní správy -  další poplatky</t>
  </si>
  <si>
    <t>Činnost místní správy - OOSČ</t>
  </si>
  <si>
    <t>pohonné hmoty a maziva - dle průměrné spotřeby, průměrně najetých km a při očekávaných cenách PHM, včetně jízd do okolních obcí v rámci VPS</t>
  </si>
  <si>
    <t>ostatní osobní výdaje</t>
  </si>
  <si>
    <t>knihy, učební pomůcky, tisk - publikace pro seniory, děti, mládež</t>
  </si>
  <si>
    <t>nájemné - pronájem prostor pro konání preventivních akcí</t>
  </si>
  <si>
    <t>ostatní neinvestiční transfery neziskovým a podobným organizacím - VFP - různé svazy, spolky</t>
  </si>
  <si>
    <t>služby zpracování dat - upgrade SW programů MP</t>
  </si>
  <si>
    <t>nákup kolků - kolky potřebné pro vydání protokolu o zkoušce MVČR, kolky za vydání nových zbrojních průkazů</t>
  </si>
  <si>
    <t>nákup ostatních služeb - umístění psů v útulku na základě provozní smlouvy s městem Kopřivnice (cca 50 tis.), přemísťování preventivního radaru,  mobilní kamery, jiné drobné služby</t>
  </si>
  <si>
    <t>platy zaměstnanců v pracovním poměru - jedná se o odměny členům JPO II, dle dohod o pracovní činnosti - velitel, zástupce velitele + cca dalších 25 členů jednotky</t>
  </si>
  <si>
    <t>léky a zdravotnický materiál</t>
  </si>
  <si>
    <t>U daňových položek 1112, 1113 jsou navrženy částky dle propočtů firmy Cityfinance.</t>
  </si>
  <si>
    <t>Činnost místní správy - OBNF</t>
  </si>
  <si>
    <t>Provoz JSDH</t>
  </si>
  <si>
    <t>Zdravotní a sociální pojištění</t>
  </si>
  <si>
    <t>financování +,-</t>
  </si>
  <si>
    <t xml:space="preserve">náhrady mezd v době nemoci </t>
  </si>
  <si>
    <t>Místní poplatek ze psů</t>
  </si>
  <si>
    <t>Poplatek za likvidaci komunálního odpadu</t>
  </si>
  <si>
    <t>Příjmy z prodeje dřeva z městských lesů</t>
  </si>
  <si>
    <t xml:space="preserve">služby telekomunikací a radiokomunikací - platba telefonních hovorů (dopravní hřiště), </t>
  </si>
  <si>
    <t>služby peněžních ústavů - pojištění horolezecké stěny</t>
  </si>
  <si>
    <t>cestovné (tuzemské i zahraniční)</t>
  </si>
  <si>
    <t>provozní výdaje</t>
  </si>
  <si>
    <t>poskytnuté neinvestiční příspěvky a náhrady</t>
  </si>
  <si>
    <t>platby daní a poplatků</t>
  </si>
  <si>
    <t>programové vybavení</t>
  </si>
  <si>
    <t>ostatní nákup dlouhodobého nehmotného majetku</t>
  </si>
  <si>
    <t>školení</t>
  </si>
  <si>
    <t>studená voda - spotřeba vody v budovách JSDH města</t>
  </si>
  <si>
    <t xml:space="preserve">plyn - spotřeba plynu v budovách JSDH města </t>
  </si>
  <si>
    <t xml:space="preserve">elektrická energie - spotřeby EE v budovách JSDH města </t>
  </si>
  <si>
    <t>Kč</t>
  </si>
  <si>
    <t>tis. Kč</t>
  </si>
  <si>
    <t>www.cityfinance.cz</t>
  </si>
  <si>
    <t>do rozpočtu</t>
  </si>
  <si>
    <t>města</t>
  </si>
  <si>
    <t>výpočetní technika</t>
  </si>
  <si>
    <t>pozemky</t>
  </si>
  <si>
    <t>kapitálové výdaje</t>
  </si>
  <si>
    <t xml:space="preserve">celkem </t>
  </si>
  <si>
    <t>5311 - Městská policie - prevence kriminality (org. 4329)</t>
  </si>
  <si>
    <t>Ochrana obyvatelstva</t>
  </si>
  <si>
    <t>kontrolní číslo</t>
  </si>
  <si>
    <t>poskytnuté zálohy</t>
  </si>
  <si>
    <t>Jedná se o obnovu povrchu těchto tří ulic, kde v současné době je pouze dosypáván TS štěrk na rostlý terén. Navrhované řešení - žulové kostky v ulici Křivé, jinde oblázky. Akce je koordinována s SmVakem Ostrava, který zde v roce 2018 plánuje kompletní obnovu vodovodních řadů. Následně, tedy v roce 2018, by měla být provedena i obnova povrchů.</t>
  </si>
  <si>
    <t>Vratky půjček od příspěvkových organizací</t>
  </si>
  <si>
    <t>Položka je zapracována na základě vyhlášky o místních poplatcích a podkladu správce tohoto poplatku. Plnění k 30.9.2017 je cca 220 tis. Kč.</t>
  </si>
  <si>
    <t>Daň z hazardních her</t>
  </si>
  <si>
    <t>Částka je plánována dle předpokládaného plnění. Plnění  k 30.9.2017 je 4 392 tis. Kč.</t>
  </si>
  <si>
    <t>Dotace je zapracována na základě rozhodnutí o poskytnutí dotace. V roce 2018 se zapojuje dotace ve výši 4 800 tis. Kč, v roce 2019 pak ve výši 2 725 tis. Kč. Celková výše dotace bude tedy činit 7 525 tis. Kč.</t>
  </si>
  <si>
    <t>Dotace  - odborné učebny ZŠ Npor. Loma</t>
  </si>
  <si>
    <t>Dotace - učebny ZŠ Jičínská, stavební úpravy 1. NP</t>
  </si>
  <si>
    <t>Dotace - rekonstrukce Jičínská čp. 245 a 247</t>
  </si>
  <si>
    <t>Dotace - pořízení kompostérů</t>
  </si>
  <si>
    <t>Dotace na Re-use centrum</t>
  </si>
  <si>
    <t>Částka je zapracována na základě ORM, podkladů lesního hospodáře. Odhadovaná nahodilá těžba: 700m3 x 1 100,00 Kč = 770 000,- Kč, domýcení proředěných porostů: 200m3 x 1 700,00 Kč = 340 000,- Kč, probírky: 300m3 x 700,00 Kč = 210 000,- Kč, tj. celkem 1 320 000,- Kč + 21% DPH = 1 597 200,- Kč. Do návrhu rozpočtu na rok 2017 zaokrouhleně 1 600,00 tis. Kč.</t>
  </si>
  <si>
    <t>Příspěvky organizacím v návaznosti na příjmy z loterií.</t>
  </si>
  <si>
    <t>ochranné pomůcky - zásahové obleky (á 20 tis. Kč), obuv, rukavice, kukly. Průběžná obměna dle aktuálních potřeb.</t>
  </si>
  <si>
    <t>drobný hmotný dlouhodobý majetek - nové láhve k dýchacím přístrojům (cca 40 tis. Kč), PC na učebnu pro školení (cca 15 tis. Kč), přetlakový ventilátor (cca 30 tis. Kč). V rocce 2018 je plánováno pořízení nového PC. Další drobný dlouhodobý majetek bude pořízen dle aktuálních potřeb.</t>
  </si>
  <si>
    <t>prádlo, oděv, obuv - obměna staničních oděvů pro 26 členů - monterky, nehořlavá trička (á 600 Kč)</t>
  </si>
  <si>
    <r>
      <t xml:space="preserve">Objekt čp. 245 a 247 na ul. Jičínská. </t>
    </r>
    <r>
      <rPr>
        <sz val="10"/>
        <rFont val="Calibri"/>
        <family val="2"/>
      </rPr>
      <t>Jedná se o: 1) zapojení dotace ve výši 4 000,00 tis. Kč, 2) čerpání úvěru ve výši 7 000,00 tis. Kč a 3) vlastní prostředky k pokrytí výdajů do výše vysoutěžené částky nákladů projektu a rezerva pro pokrytí předpokládaných víceprací ve výši 3 500,00 tis. Kč. Celkové vysoutěžené náklady akce (stavebních prací) činí cca 30 000,00 tis. Kč. Výdaje v roce 2017 jsou naplánované na 19 097,00 tis. Kč, z toho na stavební práce 18 000,00 tis. Kč, v roce 2018 pak 14 500,00 tis. Kč, z toho na stavební práce 13 500 tis. Kč a na doplnění interiérových prvků 1 000 tis. Kč.</t>
    </r>
  </si>
  <si>
    <r>
      <rPr>
        <b/>
        <sz val="10"/>
        <rFont val="Calibri"/>
        <family val="2"/>
      </rPr>
      <t>Energie.</t>
    </r>
    <r>
      <rPr>
        <sz val="10"/>
        <rFont val="Calibri"/>
        <family val="2"/>
      </rPr>
      <t xml:space="preserve"> Částka je zapracována dle podkladu OBNF a zahrnuje náklady na energie: vodu v částce 200 tis. Kč, teplo v částce 1 000 tis. Kč (budova Dukelská), plyn v částce 110 tis. Kč, elektrická energie v částce 230 tis. Kč. Částky vyplývají ze současných zálohových plateb.</t>
    </r>
  </si>
  <si>
    <r>
      <rPr>
        <b/>
        <sz val="10"/>
        <rFont val="Calibri"/>
        <family val="2"/>
      </rPr>
      <t>Správa budov.</t>
    </r>
    <r>
      <rPr>
        <sz val="10"/>
        <rFont val="Calibri"/>
        <family val="2"/>
      </rPr>
      <t xml:space="preserve"> Částka je zapracována dle podkladu OBNF a zahrnuje 1) 20 tis. Kč materiál, 2) 250 tis. Kč nákup služeb (revize  a služby v objektech nebytových prostor 80 tis. Kč, úklidy Dukelská 170 tis. Kč), 3) 1 600 tis. Kč běžná údržba objektů: Freudova 118 "sklípek", RDSF, hasičská zbrojnice Příbor, hasičská zbrojnice Prchalov, obecní dům Prchalov, obecní dům Hájov, restaurace a KD Hájov, MŠ Hájov, bývalá ZŠ Dukelská, bývalá jídelna Dukelská, nám. S.Freuda č.p.33, nám. S.Freuda č.p.35, budova č.p.49 (Neptun), budova č.p. 637 (policie ČR), budova č.p. 586 ul. Masarykova, loutkové divadlo a další budovy v majetku města. Prostředky jsou čerpány zejména na tyto případy: oprava a servis kotlů, oprava sociálního zařízení v budově čp. 1346, lokální opravy střech, okapů a svodů, výměny vadných spotřebičů jako např. bojler, výměna dveří, nátěr oken, nátěr dveří, čištění svodů, nátěr okapů, nátěr střech, oprava okapových chodníků, řešení zatečení, tlakové zkoušky potrubí, klempířské práce apod.</t>
    </r>
  </si>
  <si>
    <r>
      <rPr>
        <b/>
        <sz val="10"/>
        <rFont val="Calibri"/>
        <family val="2"/>
      </rPr>
      <t xml:space="preserve">Rozšiřování a úpravy sítě VO. </t>
    </r>
    <r>
      <rPr>
        <sz val="10"/>
        <rFont val="Calibri"/>
        <family val="2"/>
      </rPr>
      <t>Částka je určena na lokální úpravy a rozšiřování sítě veřejného osvětlení. Koresponduje s rozpočtem 2016 a 2017.</t>
    </r>
  </si>
  <si>
    <r>
      <rPr>
        <b/>
        <sz val="10"/>
        <rFont val="Calibri"/>
        <family val="2"/>
      </rPr>
      <t xml:space="preserve">Mimořádné pohřby. </t>
    </r>
    <r>
      <rPr>
        <sz val="10"/>
        <rFont val="Calibri"/>
        <family val="2"/>
      </rPr>
      <t>Výdaje na vypravení pohřbu bez pozůstalých. Dle zákona č. 256/2001 Sb., o pohřebnictví a o změně některých předpisů, ve znění pozdějších předpisů, vyplývá za určitých podmínek povinnost obce k vypravení pohřbu.</t>
    </r>
  </si>
  <si>
    <r>
      <rPr>
        <b/>
        <sz val="10"/>
        <rFont val="Calibri"/>
        <family val="2"/>
      </rPr>
      <t>Dílčí úpravy plynovodních řádů v majetku města.</t>
    </r>
    <r>
      <rPr>
        <sz val="10"/>
        <rFont val="Calibri"/>
        <family val="2"/>
      </rPr>
      <t xml:space="preserve"> Částka je zapracována dle požadavku OISM. Opět se jedná o dílčí opravy plynovodních řádů v majetku města.</t>
    </r>
  </si>
  <si>
    <r>
      <rPr>
        <b/>
        <sz val="10"/>
        <rFont val="Calibri"/>
        <family val="2"/>
      </rPr>
      <t>Projektové přípravy, zpracování projektů, žádostí o dotace</t>
    </r>
    <r>
      <rPr>
        <sz val="10"/>
        <rFont val="Calibri"/>
        <family val="2"/>
      </rPr>
      <t>. Částka je zapracována dle požadavku ORM. Jedná se o výdaje spojené s přípravou projektů, zpracováním projektové dokumentace a žádostmi o dotace. Pro rok 2018 se jedná o zajištění veřejných zakázek u již schválených dotací, dále rozšíření areálu koupaliště - zpracování PD nové vodní atrakce a parkoviště, starý hřbitov - zpracování PD pro stavební povolení, hřiště u ZŠ Loma - zpracování PD pro stavební povolení a žádost o dotaci, aj. Při realizaci konkrétního projektu dochází k přesunu konkrétní částky na příslušný paragraf.</t>
    </r>
  </si>
  <si>
    <r>
      <t xml:space="preserve">1. změna územního plánu města Příbora. </t>
    </r>
    <r>
      <rPr>
        <sz val="10"/>
        <rFont val="Calibri"/>
        <family val="2"/>
      </rPr>
      <t>Částka je zapracována dle podkladu OISM a jedná se o výdaje spojené s pořízením změny územního plánu.</t>
    </r>
  </si>
  <si>
    <r>
      <t>Zástavba lokality "Za školou".</t>
    </r>
    <r>
      <rPr>
        <sz val="10"/>
        <rFont val="Calibri"/>
        <family val="2"/>
      </rPr>
      <t xml:space="preserve"> Částka je zapracována dle podkladu OISM. Jedná se výdaje související s realizací inženýrských sítí v lokalitě "Za školou" (vodovod, kanalizace, plynovod, veřejné osvětlení, komunikace,…)</t>
    </r>
  </si>
  <si>
    <r>
      <rPr>
        <b/>
        <sz val="10"/>
        <rFont val="Calibri"/>
        <family val="2"/>
      </rPr>
      <t>Technické služby - příspěvek na provozní činnost</t>
    </r>
    <r>
      <rPr>
        <sz val="10"/>
        <rFont val="Calibri"/>
        <family val="2"/>
      </rPr>
      <t>. Částka představuje požadovaný neinvestiční příspěvek TS včetně částky na pokrytí odpisů a mzdových nákladů včetně zákonných odvodů. TS předložily podrobný materiál. Požadavek na příspěvek je vyšší než v roce 2017. Vyšší náklady předpokládají především v následujícím: 1) mzdy - navýšení o cca 500 tis. Kč z důvodu zakonného navýšení tarifů. Pzn. Náklady na pracovníky obsluhující svozové vozidlo nejsou zahrnuty v roce 2018. S těmi počítají TS až v r. 2019. Další nákladovou položkou  jsou výdaje související se zaměstnanci na veřejně prospěšnou práci. Úřad práce přispívá na jednoho zaměstnance 15 tis. Kč. Vzhledem k nárůstu minimální mzdy tato částka nepokryje všechny náklady na jejich zaměstnání; 2) ochranné pomůcky - výměna zimních bund a nákup nových montérek pro kmenové zaměstnance dle platné směrnice; 3) vyšší odpisy - nákup plošiny a svozového vozidla. Odpisy se odvádí do investičního fondu. V roce 2018 budou nově použity na splátku úvěru, a to ve výši cca 650 tis. Kč ročně. 4) nákup vánoční výzdoby - v rozpočtu na rok 2018 je počítáno s nákupem nového osvětlení, které nahradí postupně to stávající tak, aby v celém městě byla sjednocená jeho typovost a barevnost.</t>
    </r>
  </si>
  <si>
    <r>
      <rPr>
        <b/>
        <sz val="10"/>
        <rFont val="Calibri"/>
        <family val="2"/>
      </rPr>
      <t xml:space="preserve">Městský mobiliář. </t>
    </r>
    <r>
      <rPr>
        <sz val="10"/>
        <rFont val="Calibri"/>
        <family val="2"/>
      </rPr>
      <t>Částka je zapracována dle podkladu OISM. Částka je požadována na obnovu a rozšiřování prvků městského mobiliáře, především laviček. V tomto rozsahu byl mobiliář pořizován i v roce 2014 - 2017. V roce 2018 by měla být celková obnova hlavních prvků městského mobiliáře (lavičky, odpadkové koše) dokončena.</t>
    </r>
  </si>
  <si>
    <r>
      <rPr>
        <b/>
        <sz val="10"/>
        <rFont val="Calibri"/>
        <family val="2"/>
      </rPr>
      <t xml:space="preserve">Nájmy pozemků placené městem. </t>
    </r>
    <r>
      <rPr>
        <sz val="10"/>
        <rFont val="Calibri"/>
        <family val="2"/>
      </rPr>
      <t>Částka odpovídá aktuálním smluvním ujednáním města s pronajímateli a je v ní zahrnuta i rezerva na případné další smlouvy, které se v současné době řeší, ale nejsou ještě schváleny.</t>
    </r>
  </si>
  <si>
    <r>
      <rPr>
        <b/>
        <sz val="10"/>
        <rFont val="Calibri"/>
        <family val="2"/>
      </rPr>
      <t xml:space="preserve">Věcná břemena - pasivní. </t>
    </r>
    <r>
      <rPr>
        <sz val="10"/>
        <rFont val="Calibri"/>
        <family val="2"/>
      </rPr>
      <t>Odhad pro případné nové případy.</t>
    </r>
  </si>
  <si>
    <r>
      <rPr>
        <b/>
        <sz val="10"/>
        <rFont val="Calibri"/>
        <family val="2"/>
      </rPr>
      <t>Výkupy pozemků</t>
    </r>
    <r>
      <rPr>
        <sz val="10"/>
        <rFont val="Calibri"/>
        <family val="2"/>
      </rPr>
      <t>. Částka je zapracována dle požadavku OISM. Výkupy pozemků Povodí Odry sp., pozemky pod místními komunikacemi na Hájově jsou plánované v roce 2017. Vlivem delšího schvalovacího procesu nemusí dojít k proplacení výdajů do konce roku 2017. Proto jsou tyto prostředky jsou požadovány i pro rok 2018. V případě, že dojde k úhradě kupních smluv do konce roku 2017 bude tato částka 1. rozpočtovým opatřením ponížena.</t>
    </r>
  </si>
  <si>
    <r>
      <rPr>
        <b/>
        <sz val="10"/>
        <rFont val="Calibri"/>
        <family val="2"/>
      </rPr>
      <t>Likvidace vod z kompostárny</t>
    </r>
    <r>
      <rPr>
        <sz val="10"/>
        <rFont val="Calibri"/>
        <family val="2"/>
      </rPr>
      <t>. Částka je zapracována dle požadavku ORM a zahrnuje: 1) měření znečištění (smlouva) 35 tis. Kč, odvoz znečištěné vody dle skutečnosti 20 - 40 tis. Kč, revize, případná nutná drobná opatření dle potřeb, 2) drobné opravy na kompostárně 2 tis. Kč (pouze polovina nákladů, druhou pol. hradí město Kopřivnice).</t>
    </r>
  </si>
  <si>
    <r>
      <rPr>
        <b/>
        <sz val="10"/>
        <rFont val="Calibri"/>
        <family val="2"/>
      </rPr>
      <t xml:space="preserve">Platba firmě za odvoz KO. </t>
    </r>
    <r>
      <rPr>
        <sz val="10"/>
        <rFont val="Calibri"/>
        <family val="2"/>
      </rPr>
      <t>Částka je zapracována dle požadavku ORM a je navýšena oproti roku 2017 o inflační koeficient.</t>
    </r>
  </si>
  <si>
    <r>
      <rPr>
        <b/>
        <sz val="10"/>
        <rFont val="Calibri"/>
        <family val="2"/>
      </rPr>
      <t xml:space="preserve">Odvod za dočasné vynětí ze zemědělského půdního fondu - skládka Skotnice. </t>
    </r>
    <r>
      <rPr>
        <sz val="10"/>
        <rFont val="Calibri"/>
        <family val="2"/>
      </rPr>
      <t>Částka je zapracována dle podkladu ORM. Jedná se o každoroční poplatek Finančnímu úřadu za dočasné vynětí části skládky ze zemědělského půdního fondu. Společně se správním orgánem MÚ Kopřivnice odborem životního prostředí byly zahájeny úkony směřující ke konečnému řešení po revitalizaci skládky - buď trvale vynětí nebo zpětné vrácení do ZPF.</t>
    </r>
  </si>
  <si>
    <r>
      <rPr>
        <b/>
        <sz val="10"/>
        <rFont val="Calibri"/>
        <family val="2"/>
      </rPr>
      <t>Kontejnery na zeleň.</t>
    </r>
    <r>
      <rPr>
        <sz val="10"/>
        <rFont val="Calibri"/>
        <family val="2"/>
      </rPr>
      <t xml:space="preserve"> Částka je zapracována dle požadavku ORM. Jedná se o nákup a svoz hnědých kontejnerů 770 l na zeleň firmou Asompo.</t>
    </r>
  </si>
  <si>
    <r>
      <t xml:space="preserve">Zahradní kompostéry. </t>
    </r>
    <r>
      <rPr>
        <sz val="10"/>
        <rFont val="Calibri"/>
        <family val="2"/>
      </rPr>
      <t>Jedná se o zapracování dotace ve výši 600 tis. Kč a vlastní prostředky k dotaci ve výši 130 tis. Kč za účelem pořízení cca 180 ks kompostérů do zahrad a zahrádek. Kompostéry budou vydány občanům města na základě podané žádosti.</t>
    </r>
  </si>
  <si>
    <r>
      <rPr>
        <b/>
        <sz val="10"/>
        <rFont val="Calibri"/>
        <family val="2"/>
      </rPr>
      <t xml:space="preserve">Údržba svozových míst. </t>
    </r>
    <r>
      <rPr>
        <sz val="10"/>
        <rFont val="Calibri"/>
        <family val="2"/>
      </rPr>
      <t>Částka je zapracována dle požadavku ORM a zahrnuje údržbu svozových míst, osvětu k nakládání s odpady - organizace různých akcí (Den země, Den dětí, Den bez aut atd.).</t>
    </r>
  </si>
  <si>
    <r>
      <rPr>
        <b/>
        <sz val="10"/>
        <rFont val="Calibri"/>
        <family val="2"/>
      </rPr>
      <t>Nákup na burze - plyn.</t>
    </r>
    <r>
      <rPr>
        <sz val="10"/>
        <rFont val="Calibri"/>
        <family val="2"/>
      </rPr>
      <t xml:space="preserve"> Částka je zapracována dle podkladu OBNF. Plyn je nakoupen na rok 2018. V roce 2018 bude potřeba nakoupit plyn na rok 2019.</t>
    </r>
  </si>
  <si>
    <r>
      <t xml:space="preserve">Nákup na burze - EE. </t>
    </r>
    <r>
      <rPr>
        <sz val="10"/>
        <rFont val="Calibri"/>
        <family val="2"/>
      </rPr>
      <t>Částka je zapracována dle podkladu OBNF. V roce 2017 se nenakupovala elektřina, smlouvy jsou do konce r. 2018. Bude nutno tedy nakoupit elektřinu na rok 2019.</t>
    </r>
  </si>
  <si>
    <r>
      <t>Kotelna Lomená.</t>
    </r>
    <r>
      <rPr>
        <sz val="10"/>
        <rFont val="Calibri"/>
        <family val="2"/>
      </rPr>
      <t xml:space="preserve"> Jedná se o investiční výdaje na odkoupení zůstatkové hodnoty vnitřního vybavení kotelny Lomená, uvedeno včetně 21% DPH.</t>
    </r>
  </si>
  <si>
    <r>
      <rPr>
        <b/>
        <sz val="10"/>
        <rFont val="Calibri"/>
        <family val="2"/>
      </rPr>
      <t>Opravy a údržba bytového fondu</t>
    </r>
    <r>
      <rPr>
        <sz val="10"/>
        <rFont val="Calibri"/>
        <family val="2"/>
      </rPr>
      <t xml:space="preserve">. Částka je zapracována dle podkladů OBNF a zahrnuje: 1) 100 tis. Kč nákup materiálu, 2) energie: studená voda 3 400 tis. Kč, teplo 6 422 tis. Kč, plyn 100 tis. Kč, elektrická energie 900 tis. Kč, 3) 3 tis. Kč poplatek za vedení účtu, 4) 50 tis. Kč konzultační, poradenské a právní služby - na řešení dobíhajících sporů bytů a nebytových prostor - snížení rozpočtu oproti roku 2017 - komentář viz § 6171 OOSČ pol. </t>
    </r>
    <r>
      <rPr>
        <i/>
        <sz val="10"/>
        <rFont val="Calibri"/>
        <family val="2"/>
      </rPr>
      <t>služby</t>
    </r>
    <r>
      <rPr>
        <sz val="10"/>
        <rFont val="Calibri"/>
        <family val="2"/>
      </rPr>
      <t>, 5) 3 337 tis. Kč nákup služeb v celkové částce (revize elektro, plynu, komínů + čištění, číštění odpadů a kanalizace, požární revize, deratizace aj. v celkové výši 2 822,80 tis. Kč, úklidy a správcovství DPS ve výši 587 tis. Kč), 6) 5 800 tis. Kč opravy a udržování (běžné opravy a udržování 1 700 tis. Kč, rezerva pro havárie 300 tis. Kč, nové vybavení ubytovny Jičínská čp. 247 ve výši 300 tis. Kč, plánované akce 3 500 tis. Kč /rekonstrukce elektroinstalce BD U Tatry - 1 dům, tři vchody + další menší plánované opravy/).</t>
    </r>
  </si>
  <si>
    <t>OBNF</t>
  </si>
  <si>
    <t>MŠ Hájov - oprava střechy a sanace zdiva</t>
  </si>
  <si>
    <t>Jedná se o výměnu celých oken v domě s pečovatelskou službou čp. 238</t>
  </si>
  <si>
    <r>
      <t>Částka je zapracována dle podkladu OBNF. Dotace je zapojena ve výdajích na § 3113 - komentář viz akce O</t>
    </r>
    <r>
      <rPr>
        <i/>
        <sz val="10"/>
        <rFont val="Calibri"/>
        <family val="2"/>
      </rPr>
      <t>dborné učebny ZŠ Npor. Loma.</t>
    </r>
  </si>
  <si>
    <t>Dotace - energetické úspory ZŠ Jičínská</t>
  </si>
  <si>
    <r>
      <rPr>
        <b/>
        <sz val="10"/>
        <rFont val="Calibri"/>
        <family val="2"/>
      </rPr>
      <t xml:space="preserve">Odborné učebny ZŠ Jičínská, stavební úpravy 1. NP. </t>
    </r>
    <r>
      <rPr>
        <sz val="10"/>
        <rFont val="Calibri"/>
        <family val="2"/>
      </rPr>
      <t>Částka je zapracována na základě podkladu ORM. Je</t>
    </r>
    <r>
      <rPr>
        <sz val="10"/>
        <rFont val="Calibri"/>
        <family val="2"/>
      </rPr>
      <t>dná se o zpracování dotace ve výši 4 000,00 tis. Kč a vlastní prostředky k dotaci ve výši 1 500,00 tis. Kč. Akce zahrnuje vybudování  (stavební práce) 2 nových odborných učeben (jazykové, přírodní vědy) v 1. NP školy včetně jejich vybavení.</t>
    </r>
  </si>
  <si>
    <t>Péče o vzhled obcí a veřejnou zeleň</t>
  </si>
  <si>
    <t>Parčík u lávky</t>
  </si>
  <si>
    <t>Jedná se o revitalizaci parčíku u lávky na ul. Nábřeží RA - terenní úpravy po dokončení nové lávky, povrch pěších komunikací, zhotovení mobiliáře z torz původních akátů, výsedba nových dřevin. Termín revitalizace parčíku je závislý na dokončení stavebních prací na nové lávce přes Lubinu.</t>
  </si>
  <si>
    <t>Jičínská 238 (DPS) - výměna oken</t>
  </si>
  <si>
    <r>
      <t>Energetické úspory Základní školy Jičínská.</t>
    </r>
    <r>
      <rPr>
        <sz val="10"/>
        <rFont val="Calibri"/>
        <family val="2"/>
      </rPr>
      <t xml:space="preserve"> Částka je zapracována na základě podkladu ORM. Jedná se o: 1) zapracování schválené dotace z OPŽP ve výši 1 000 tis. Kč a 2) vlastní prostředky ve výši 4 000 tis. Kč.  Celkové výdaje projektu jsou 17 626,00 tis. Kč. Projekt zahrnuje a) 9 065 tis. Kč výměna oken a zateplení stropu půdy - předmětem dotace, b) 8 561 tis. Kč stavební úpravy fasády budovy - nesouvisí s dotačním titulem. Dotace byla poskytnuta na část a) ve výši 3 626,00 tis. Kč, tj. podíl dotace činí 40%.  V roce 2018 je plánována 1. etapa, kdy budou provedeny práce ve dvorní části objektu. Realizace celého projektu bude probíhat v letech 2018 - 2019.</t>
    </r>
  </si>
  <si>
    <t>Rekonstrukce kanalizace na ul. Myslbekově - II. etapa</t>
  </si>
  <si>
    <t>Jedná se o druhou etapu stavby (úsek mimo sídlištní zástavbu, vyspárovaný k centru města), která řeší kompletní obnovu jednotné kanalizace v ulici Myslbekově včetně obnovy povrchu místní komunikace. Kanalizace je v majetku města a je v havarijním stavu. Částka je navržena na základě rozpočtu projektové dokumentace.</t>
  </si>
  <si>
    <t>Realizace hřiště (obdoba hřiště ve dvoře ZŠ Jičínská) na pozemku města vypůjčeném OS Klokočov. Částka je navržena na základě projektové dokumentace.</t>
  </si>
  <si>
    <t>Jedná se o úpravu fasády budovy bývalého M-klubu, která od svého vzniku (1984) nebyla nijak opravována. Součástí projektu je i výměna okenních a dveřních výplní. Částka je zapracována na základě odhadu rozsahu prací dle projektové dokumentace.</t>
  </si>
  <si>
    <t>Doplnění herních prvků</t>
  </si>
  <si>
    <t>Částka je požadována správcem městského mobiliáře (TS města Příbora) za účelem výměny dětských herních prvků ve špatném stavu, nebo pořízení nových, které byly z důvodu špatných revizí již odtraněny.</t>
  </si>
  <si>
    <t>Částka zahrnuje: a) opravu krovu a střešní krytiny, b) sanaci zdiva zemní vlhkosti</t>
  </si>
  <si>
    <t xml:space="preserve">Realizace turistického informačního centra v č.p.9 dle projektu pro realizaci stavby zpracovaného v roce 2015. </t>
  </si>
  <si>
    <t>Instalace zabezpeč. systému budov mateřské školy.</t>
  </si>
  <si>
    <t>a) Rekapitulace z pohledu plusového a mínusového financování:</t>
  </si>
  <si>
    <t>Částka je zapracovaná dle podkladů vrchního strážníka MP. Stejná částka byla navrhována a schválena v rozpočtu 2017. Přesnou výši nelze předem určit. Plnění k 30.9.2017 je 186 tis. Kč.</t>
  </si>
  <si>
    <t>Zahrnuje poplatky stanovené zákonem o správních poplatcích za správní úkony a správní řízení, jehož výsledkem jsou vydaná povolení, rozhodnutí, ověření podpisu apod. Částka je zapracována OF na základě stavu závěrečného účtu 2016, kdy plnění bylo 1 212 tis. Kč. Plnění k 30.9.2017 je 1 100 tis. Kč.</t>
  </si>
  <si>
    <t>Částka je zapracována dle požadavku OF a OISM na základě vyhlášek o místních poplatcích a je stanovena následovně: 1) 20 tis. Kč předzahrádky na náměstí, 50 tis. Kč poutě a cirkusy, 30 tis. tržnice (podklad OF, částky stanoveny na základě předpokladu a zkušeností plnění předešlých let), 2) 100 tis. Kč poplatky související se stavební činností (skládky, výkopy, podklad OISM). Tato částka se nedá přesně stanovit, závisí na záboru veř. prostranství stavebními firmami. Plnění k 9/2017 je celkem za položku 131 tis. Kč.</t>
  </si>
  <si>
    <r>
      <t xml:space="preserve">Částka je zapracována dle podkladu ORM. Dotace je ve výdajích zapracována na § 3113 - komentář viz akce </t>
    </r>
    <r>
      <rPr>
        <i/>
        <sz val="10"/>
        <rFont val="Calibri"/>
        <family val="2"/>
      </rPr>
      <t xml:space="preserve">Odborné učebny ZŠ Jičínská, stavební úpravy 1. NP. </t>
    </r>
  </si>
  <si>
    <r>
      <t xml:space="preserve">Odborné učebny ZŠ Npor. Loma Příbor. </t>
    </r>
    <r>
      <rPr>
        <sz val="10"/>
        <rFont val="Calibri"/>
        <family val="2"/>
      </rPr>
      <t xml:space="preserve">Částka je zapracována na základě podkladu OBNF a ORM a tvoří ji: 1) zapracování dotace ve výši 4 050,00 tis. Kč a 2) vlastní prostředky ve výši 450,00 tis. Kč. Akce zahrnuje a) stavební úpravy ve výši 3 000 tis. Kč (instalace dvou speciálních výtahů pro handicapované v obou pavilonech, rekonstrukci dvou sociálních zařízení ve 2. NP na bezbariérové), požadavek OISM; b) zařízení a vybavení odborných učeben ve výši 1 500 tis. Kč. Podíl dotace činí 90%. </t>
    </r>
  </si>
  <si>
    <r>
      <t xml:space="preserve">Částka je zapracována na základě podkladu ORM. Dotace je ve výdajích zapracována na § 3111 - komentář viz akce </t>
    </r>
    <r>
      <rPr>
        <i/>
        <sz val="10"/>
        <rFont val="Calibri"/>
        <family val="2"/>
      </rPr>
      <t>Energetické úspory ZŠ Jičínská.</t>
    </r>
  </si>
  <si>
    <t xml:space="preserve">Zákon č. 260/2017 Sb. zvyšuje podíl obcí z celostátního hrubého výnosu DPH z 21,4% na 23,58%, zároveň zvyšuje koeficient poměru žáků ze 7% na 9% a snižuje koefic. postupných přechodů </t>
  </si>
  <si>
    <r>
      <t>Firma Cityfinance</t>
    </r>
    <r>
      <rPr>
        <sz val="10"/>
        <rFont val="Arial"/>
        <family val="2"/>
      </rPr>
      <t xml:space="preserve"> </t>
    </r>
    <r>
      <rPr>
        <sz val="9.5"/>
        <rFont val="Arial"/>
        <family val="2"/>
      </rPr>
      <t xml:space="preserve">vychází z aktuální vyhlášky MF ČR k RUD č. 276/2017 Sb. a z návrhu výnosů daní dle MF Č v souladu se zák. č. 260/2017 Sb. Výpočet daňov. příjmů pro město Příbor </t>
    </r>
  </si>
  <si>
    <t>Jedná se o náklady související s realizací inženýrských sítí v lokalitě Za školou (vodovod, kanalizace, plynovod, veřejné osvětlení, komunikace,…). Celkové výdaje tohoto projektu realizavaného v r. 2018 - 2019 činí 35 000 tis. Kč. Z toho v návrhu rozpočtu na rok 2018 je vyčleněno na realizaci 15 000 tis. Kč, na rok 2019 pak připadne zbývajících 20 000 tis. Kč</t>
  </si>
  <si>
    <r>
      <rPr>
        <b/>
        <sz val="10"/>
        <rFont val="Calibri"/>
        <family val="2"/>
      </rPr>
      <t xml:space="preserve">Platy zaměstnanců. </t>
    </r>
    <r>
      <rPr>
        <sz val="10"/>
        <rFont val="Calibri"/>
        <family val="2"/>
      </rPr>
      <t>Požadována částka zahrnuje platy pro 3 pracovnice dle změny platových tarifů od 1.7.2017.</t>
    </r>
  </si>
  <si>
    <t>platy pro 3 knihovnice (dle změny platových tarifů od 1.7.2017)</t>
  </si>
  <si>
    <t>Jedná se vratku půjčky od Technických služeb města Příbora.</t>
  </si>
  <si>
    <r>
      <rPr>
        <b/>
        <sz val="10"/>
        <rFont val="Calibri"/>
        <family val="2"/>
      </rPr>
      <t>Poplatky, propagace, prezentace, tisk letáků, spolupráce - Lašská brána</t>
    </r>
    <r>
      <rPr>
        <sz val="10"/>
        <rFont val="Calibri"/>
        <family val="2"/>
      </rPr>
      <t>. Částka je zapracována na základě požadavku OKCR a zahrnuje: 1) 30 tis. komentované prohlídky a 2) 520 tis. Kč propagace formou nákupu služeb. Propagace zahrnuje: a) tisk letáčků 60 tis. Kč, b) poplatky v agenturách pro cestovní ruch v celkové výši 201 tis. Kč (Lašská brána 150 tis. Kč, MAS Lašsko cca 42 tis. Kč, Beskydy-Valašsko 35 tis. Kč), c) veletrh cestovního ruchu v Ostravě ve výši 20 tis. Kč, d) webová propagace nasmlouvaná z dřívějších dob ve výši cca 40 tis. Kč, e) aplikace do mobilních telefonů Skryté příběhy ve výši 50 tis. Kč - mobilní aplikace týkající se města a cestovního ruchu se nakupují každý rok podle volných finančních prostředků, f) ostatní propagace, prezentace ve zbylé výši 149 tis. Kč - články v časopisech, novinách, prezentační videa, veletrhy cestovního ruchu, e-aplikace. Předem není známo, kde se bude inzerovat, inzeruje se např. Novojičínský den, Mafru, 5+2, Beskydy Valašsko, cena inzerátu se pohybuje 5 - 40 tis. Kč.</t>
    </r>
  </si>
  <si>
    <r>
      <rPr>
        <b/>
        <sz val="10"/>
        <rFont val="Calibri"/>
        <family val="2"/>
      </rPr>
      <t>Výdaje související s projektem Kotlíková dotace.</t>
    </r>
    <r>
      <rPr>
        <sz val="10"/>
        <rFont val="Calibri"/>
        <family val="2"/>
      </rPr>
      <t xml:space="preserve"> Částka je zapracována dle požadavku ORM. Jedná se o vlastní prostředky města na II. etapu kotlíkových dotací schválené usnesením ZM č. 25/8/1/1 ze dne 2.11.2017 za účelem poskytnutí podpory jednotlivým žadatelům o dotaci částkou v max. výši 7.000 Kč na žadatele.
</t>
    </r>
  </si>
  <si>
    <t>Pol.</t>
  </si>
  <si>
    <t xml:space="preserve">Text </t>
  </si>
  <si>
    <t>Zdůvodnění</t>
  </si>
  <si>
    <t>Zdůvodnění zapracování</t>
  </si>
  <si>
    <t>Částka v tis. Kč</t>
  </si>
  <si>
    <r>
      <rPr>
        <b/>
        <sz val="10"/>
        <rFont val="Calibri"/>
        <family val="2"/>
      </rPr>
      <t>Platy včetně odvodů.</t>
    </r>
    <r>
      <rPr>
        <sz val="10"/>
        <rFont val="Calibri"/>
        <family val="2"/>
      </rPr>
      <t xml:space="preserve"> Částka je zapracována dle požadavku OOSČ a zahrnuje výdaje na činnost zastupitelských orgánů, včetně odměn zastupitelům, radním, komisím a výborům. K navýšení této položky dochází z důvodu změny zákona č. 99/2017 Sb., kterým se mění od 1.1.2018 zákon č. 128/2000Sb. - pravidla pro odměňování členů ZM. Na základě tabulky nařízení vlády se navrhuje 150 tis. Kč odměn uvolněným členům a 350 tis. Kč odměn neuvolněným členům ZM. Do ZM byl vedoucím OOSČ podán samostatný materiál.</t>
    </r>
  </si>
  <si>
    <t>Zapracováno na základě podkladu OISM - přípojky inženýrských sítí. Jedná se o odhad (nikoliv konkrétní majetkoprávní úkon).</t>
  </si>
  <si>
    <t>Zapracováno dle podkladu OISM  - příjmy z pronájmu za zemědělské pozemky a zahrádky, pozemky pod garážemi, pozemky pro komerční činnost, pozemky pro lunapark. Částka je stanovena na základě uzavřených smluvních vztahů.</t>
  </si>
  <si>
    <t>Částka je zapracována dle požadavku OKCR. Jedná se o příjem ze vstupného v rodném domku.</t>
  </si>
  <si>
    <t>Závěr:</t>
  </si>
  <si>
    <t xml:space="preserve">plnění v roce  2012 </t>
  </si>
  <si>
    <t>plnění v roce  2013</t>
  </si>
  <si>
    <t>plnění v roce  2014</t>
  </si>
  <si>
    <t>plnění v roce  2015</t>
  </si>
  <si>
    <t>plnění v roce  2016</t>
  </si>
  <si>
    <t>předpoklad plnění v roce 2017</t>
  </si>
  <si>
    <t>Finanční  vztah státního rozpočtu k rozpočtu města Příbor. Částka sdělena KÚ Ostrava. Částka zahrnuje 145 tis. Kč na výkon veřejného opatrovnictví.</t>
  </si>
  <si>
    <t>Jedná se o drobný příjem z prodeje krátkodobého a drobného dlouhodobého majetku. Dává se předpoklad a ve změnách rozpočtu může dojít k úpravě.</t>
  </si>
  <si>
    <t>Platy</t>
  </si>
  <si>
    <t>Odvody na soc. a zdrav. pojištění</t>
  </si>
  <si>
    <t>Nemocenská</t>
  </si>
  <si>
    <t>návrh 2018</t>
  </si>
  <si>
    <t>Rozpočty organizačních složek na rok 2018</t>
  </si>
  <si>
    <t>Položka zahrnuje: 1) 254 250,00 Kč knihy pro 8475 obyvatel na území Příbor, Hájov, Prchalov. Koeficient výpočtu podle metodického pokynu MK je  koef. = 30 na 1 obyvatele, 2) 37 tis. Kč knihy pro obshluhované knihovny (250 ks x 150 Kč = 37 500 Kč), celkem tedy 291 750,00 Kč.</t>
  </si>
  <si>
    <t>drobný majetek - nákup notebooku a sestavení 1 ks PC na odd. pro dospělé</t>
  </si>
  <si>
    <t xml:space="preserve">nákup materiálu - obalovací fólie, tiskopisy, náplně do tiskáren, kancelářské potřeby, čistící a hygienické prostředky, papírové ručníky a toaletní papír pro veřejnost </t>
  </si>
  <si>
    <t>elektrická energie - částka je stanovena na základě měsíčních záloh</t>
  </si>
  <si>
    <t>služby zpracování dat - správa PC sítě - firma R. Krmela 40 656 Kč, update knižního software Clavius 9 300 Kč, update NOD32 8 000 Kč, částka celkem 57 956,00 Kč.</t>
  </si>
  <si>
    <t>nákup služeb - kulturní akce 12 000 Kč, meziknihovní výpujční služby 2 000 Kč, poplatek za rádio 540 tis. Kč, čištění koberců 4 000 Kč, ostatní drobné služby 6 000 Kč.</t>
  </si>
  <si>
    <t>programové vybavení - nákup nové licence SW Windows k jednomu PC</t>
  </si>
  <si>
    <t>drobný majetek - 8 ks kancel. židlí, drobné dovybavení služebny nábytkem, technické pomůcky MP, odchytová technika apod. - vše dle aktuálních potřeb</t>
  </si>
  <si>
    <t>služby pošt - při vyřizovaní  reklamací, dovoz zboží apod.</t>
  </si>
  <si>
    <t>služby telekomunikací a radiokomunikací - poplatek ČTÚ (radiostanice), platba telefonních hovorů, platba mobilním operátorům (přenos dat z mobilní kamery, za internet pro notebook v terénu, mobilní telefony)</t>
  </si>
  <si>
    <t>pohoštění - při jednáních vrchního strážníka</t>
  </si>
  <si>
    <t>drobný hmotný dlouhodobý majetek -  zakoupení drobného majetku pro potřeby preventivních aktivit dle aktuálních potřeb</t>
  </si>
  <si>
    <t>nákup materiálu - propagační materiál na preventivní akce MP - přednášková činnost v ZŠ, MŠ, seniorům, branný závod, tonery, jiný drobný spotř. materiál</t>
  </si>
  <si>
    <t>nákup ostatních služeb - služby spojené s pořádáním preventivních akcí - branný závod, přednášková činnost v MŠ, ZŠ, seniorům jako např. výroba preventivních letáčků, rozvrhů hodin, pexes aj.</t>
  </si>
  <si>
    <t>služby školení a vzdělávání - pravidelná obnova a prodloužení odborné způsobilotisti členů JSDH</t>
  </si>
  <si>
    <t>nákup ostatních služeb - úhrada povinné STK vozidel, revize DT, revize hasicích přístrojů, HVZ</t>
  </si>
  <si>
    <t>programové vybavení - programy do nového PC</t>
  </si>
  <si>
    <t>rozpočet 2017</t>
  </si>
  <si>
    <t>Dlouhodobé přijaté půjčené prostředky</t>
  </si>
  <si>
    <t>Daň z příjmu fyzických osob ze závislé činnosti a funkčních požitků</t>
  </si>
  <si>
    <t>Daň z příjmu FO z kapitálových výnosů</t>
  </si>
  <si>
    <t>povinné pojistné na soc. zabezpečení - placené zaměstnavatelem</t>
  </si>
  <si>
    <t>povinné pojistné na veřejné zdravotní pojištění - placené zaměstnavatelem</t>
  </si>
  <si>
    <t xml:space="preserve">Sběr a svoz komunálních odpadů </t>
  </si>
  <si>
    <t>Celkem výdaje</t>
  </si>
  <si>
    <t>Nebytové hospodářství</t>
  </si>
  <si>
    <t>výdaje za § 5311</t>
  </si>
  <si>
    <t xml:space="preserve">Elektronické aukce </t>
  </si>
  <si>
    <t>povinné pojistné na úrazové pojištění</t>
  </si>
  <si>
    <t>Oprava povrchu ulice Osvobození</t>
  </si>
  <si>
    <t xml:space="preserve">Rekonstrukce chodníku na Štramberské ulici </t>
  </si>
  <si>
    <t>léky a zdravotnický materiál - doplňování lékárniček (vzhledem k častému používání při poskytování první pomoci), veterinární léčivo  apod.</t>
  </si>
  <si>
    <t>knihy, učební pomůcky, tisk</t>
  </si>
  <si>
    <t>nákup zboží za účelem dalšího prodeje</t>
  </si>
  <si>
    <t>studená voda</t>
  </si>
  <si>
    <t>plyn</t>
  </si>
  <si>
    <t>elektrická energie</t>
  </si>
  <si>
    <t>konzultační, poradenské a právní služby</t>
  </si>
  <si>
    <t>financování +</t>
  </si>
  <si>
    <t>financování -</t>
  </si>
  <si>
    <t>příjmy</t>
  </si>
  <si>
    <t>výdaje</t>
  </si>
  <si>
    <t xml:space="preserve">celkem příjmy </t>
  </si>
  <si>
    <t>celkem výdaje</t>
  </si>
  <si>
    <t xml:space="preserve">Splátky úroků </t>
  </si>
  <si>
    <t xml:space="preserve">Bytové hospodářství </t>
  </si>
  <si>
    <t>Využití volného času dětí a mládeže - Středisko volného času (bývalý DDM Luna)</t>
  </si>
  <si>
    <t>služby telekomunikací a radiokomunikací - telefony v knihovně Příbor a Hájov, služba SMS operátor pro čtenáře (cca 8 tis. Kč)</t>
  </si>
  <si>
    <t xml:space="preserve">opravy a udržování -  skatepark, horolezecká stěna </t>
  </si>
  <si>
    <t>pohoštění - při akcích</t>
  </si>
  <si>
    <t>neinvestiční transfery spolkům - např. školy (VFP)</t>
  </si>
  <si>
    <t xml:space="preserve">stroje, přístroje, zařízení </t>
  </si>
  <si>
    <t>pořízení hasičského auta</t>
  </si>
  <si>
    <t>kapitálové výdaje celkem</t>
  </si>
  <si>
    <t>provozní výdaje celkem</t>
  </si>
  <si>
    <t>celkem platy + odvody + nemocenská</t>
  </si>
  <si>
    <t>Příjmy z pronájmu - krátkodobý pronájem PZ</t>
  </si>
  <si>
    <t>pohonné hmoty a maziva - spotřeba PHM, výměna olejů, mazací tuky, nemrznoucí směsi</t>
  </si>
  <si>
    <t>služby telekomunikací a radiokomunikací - platby za telefon</t>
  </si>
  <si>
    <t>Základní školy</t>
  </si>
  <si>
    <t>Splátky úvěru - z roku 2010 (revitalizace domu 1483-1485 U Tatry - 59 530,- Kč x 12 = 714 360,- Kč (715 tis. Kč).</t>
  </si>
  <si>
    <t>Splátky úvěru - z roku 2012 (revitalizace domu 1486 - 1488 U Tatry, 1352 - 1354 ul.Štramberská, 1355 - 1357 ul. Štramberská ) - cca 165 tis.Kč x 12 = 1 980 tis. Kč.</t>
  </si>
  <si>
    <t>Oprava příjezdové cesty a schodiště (venkovní prostranství) /dle požadavku školy ze dne 12.09.2014, přepojení jímky do kanalizace, oprava venkovní kanalizace. Pokud nebude rozhodnuto o odprodeji nebo jiném využití objektu.</t>
  </si>
  <si>
    <t>Ostatní služby a činnosti v oblasti sociální prevence</t>
  </si>
  <si>
    <t>www.aqe.cz</t>
  </si>
  <si>
    <t xml:space="preserve">návrh </t>
  </si>
  <si>
    <t>propočet</t>
  </si>
  <si>
    <t>sl. 3</t>
  </si>
  <si>
    <t>sl. 4</t>
  </si>
  <si>
    <t>sl. 5</t>
  </si>
  <si>
    <t>nájemné za nájem s právem koupě</t>
  </si>
  <si>
    <t>výdaje na dopravní územní obslužnost</t>
  </si>
  <si>
    <t>ostatní osobní výdaje - přednášky</t>
  </si>
  <si>
    <t>2111, 2112</t>
  </si>
  <si>
    <t>Přehled úvěrů:</t>
  </si>
  <si>
    <t>Ostatní správa v oblasti hospodářských opatření pro krizové stavy</t>
  </si>
  <si>
    <t>VFP</t>
  </si>
  <si>
    <t>pol.</t>
  </si>
  <si>
    <t>§</t>
  </si>
  <si>
    <t xml:space="preserve">budovy, haly, stavby - projektová dokumentace "parkourové hřiště" </t>
  </si>
  <si>
    <t>Prodloužení chodníku na ulici Jičínské</t>
  </si>
  <si>
    <t>Návrh příjmů do ZM 14.12.2017</t>
  </si>
  <si>
    <t>Návrh výdajů - ZM 14.12.2017</t>
  </si>
  <si>
    <t>Komentář k návrhu rozpočtu na rok 2018 - třída 8</t>
  </si>
  <si>
    <t>Rekapitulace - příjmy, výdaje, financování 2018</t>
  </si>
  <si>
    <r>
      <t xml:space="preserve">materiál, který se předkládá do ZM </t>
    </r>
    <r>
      <rPr>
        <u val="single"/>
        <sz val="12"/>
        <rFont val="Calibri"/>
        <family val="2"/>
      </rPr>
      <t>dne 14.12.2017</t>
    </r>
  </si>
</sst>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Kč&quot;"/>
    <numFmt numFmtId="165" formatCode="&quot;Yes&quot;;&quot;Yes&quot;;&quot;No&quot;"/>
    <numFmt numFmtId="166" formatCode="&quot;True&quot;;&quot;True&quot;;&quot;False&quot;"/>
    <numFmt numFmtId="167" formatCode="&quot;On&quot;;&quot;On&quot;;&quot;Off&quot;"/>
    <numFmt numFmtId="168" formatCode="[$¥€-2]\ #\ ##,000_);[Red]\([$€-2]\ #\ ##,000\)"/>
  </numFmts>
  <fonts count="71">
    <font>
      <sz val="10"/>
      <name val="Arial"/>
      <family val="0"/>
    </font>
    <font>
      <sz val="11"/>
      <color indexed="8"/>
      <name val="Calibri"/>
      <family val="2"/>
    </font>
    <font>
      <sz val="8"/>
      <name val="Arial"/>
      <family val="2"/>
    </font>
    <font>
      <u val="single"/>
      <sz val="10"/>
      <color indexed="12"/>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sz val="14"/>
      <name val="Calibri"/>
      <family val="2"/>
    </font>
    <font>
      <sz val="10"/>
      <name val="Calibri"/>
      <family val="2"/>
    </font>
    <font>
      <b/>
      <sz val="8"/>
      <name val="Calibri"/>
      <family val="2"/>
    </font>
    <font>
      <sz val="8"/>
      <name val="Calibri"/>
      <family val="2"/>
    </font>
    <font>
      <sz val="12"/>
      <name val="Calibri"/>
      <family val="2"/>
    </font>
    <font>
      <b/>
      <sz val="10"/>
      <name val="Calibri"/>
      <family val="2"/>
    </font>
    <font>
      <sz val="10"/>
      <color indexed="10"/>
      <name val="Calibri"/>
      <family val="2"/>
    </font>
    <font>
      <b/>
      <i/>
      <sz val="10"/>
      <name val="Calibri"/>
      <family val="2"/>
    </font>
    <font>
      <b/>
      <sz val="10"/>
      <color indexed="10"/>
      <name val="Calibri"/>
      <family val="2"/>
    </font>
    <font>
      <b/>
      <sz val="12"/>
      <name val="Calibri"/>
      <family val="2"/>
    </font>
    <font>
      <b/>
      <i/>
      <u val="single"/>
      <sz val="14"/>
      <name val="Calibri"/>
      <family val="2"/>
    </font>
    <font>
      <i/>
      <sz val="14"/>
      <name val="Calibri"/>
      <family val="2"/>
    </font>
    <font>
      <b/>
      <sz val="16"/>
      <name val="Calibri"/>
      <family val="2"/>
    </font>
    <font>
      <sz val="10"/>
      <color indexed="12"/>
      <name val="Calibri"/>
      <family val="2"/>
    </font>
    <font>
      <sz val="14"/>
      <name val="Calibri"/>
      <family val="2"/>
    </font>
    <font>
      <sz val="10"/>
      <color indexed="42"/>
      <name val="Calibri"/>
      <family val="2"/>
    </font>
    <font>
      <b/>
      <u val="single"/>
      <sz val="10"/>
      <name val="Calibri"/>
      <family val="2"/>
    </font>
    <font>
      <b/>
      <i/>
      <sz val="14"/>
      <name val="Calibri"/>
      <family val="2"/>
    </font>
    <font>
      <u val="single"/>
      <sz val="12"/>
      <name val="Calibri"/>
      <family val="2"/>
    </font>
    <font>
      <i/>
      <sz val="10"/>
      <name val="Calibri"/>
      <family val="2"/>
    </font>
    <font>
      <b/>
      <sz val="10"/>
      <color indexed="62"/>
      <name val="Calibri"/>
      <family val="2"/>
    </font>
    <font>
      <b/>
      <sz val="11"/>
      <name val="Calibri"/>
      <family val="2"/>
    </font>
    <font>
      <i/>
      <sz val="8"/>
      <name val="Calibri"/>
      <family val="2"/>
    </font>
    <font>
      <sz val="10"/>
      <color indexed="23"/>
      <name val="Calibri"/>
      <family val="2"/>
    </font>
    <font>
      <b/>
      <sz val="10"/>
      <color indexed="23"/>
      <name val="Calibri"/>
      <family val="2"/>
    </font>
    <font>
      <sz val="8"/>
      <color indexed="10"/>
      <name val="Calibri"/>
      <family val="2"/>
    </font>
    <font>
      <sz val="10"/>
      <color indexed="57"/>
      <name val="Calibri"/>
      <family val="2"/>
    </font>
    <font>
      <i/>
      <sz val="10"/>
      <color indexed="57"/>
      <name val="Calibri"/>
      <family val="2"/>
    </font>
    <font>
      <sz val="10"/>
      <color indexed="62"/>
      <name val="Calibri"/>
      <family val="2"/>
    </font>
    <font>
      <sz val="12"/>
      <color indexed="14"/>
      <name val="Calibri"/>
      <family val="2"/>
    </font>
    <font>
      <sz val="10"/>
      <color indexed="14"/>
      <name val="Calibri"/>
      <family val="2"/>
    </font>
    <font>
      <u val="single"/>
      <sz val="7"/>
      <color indexed="12"/>
      <name val="Calibri"/>
      <family val="2"/>
    </font>
    <font>
      <u val="single"/>
      <sz val="7"/>
      <color indexed="12"/>
      <name val="Arial"/>
      <family val="2"/>
    </font>
    <font>
      <b/>
      <sz val="8"/>
      <color indexed="12"/>
      <name val="Calibri"/>
      <family val="2"/>
    </font>
    <font>
      <b/>
      <sz val="8"/>
      <color indexed="10"/>
      <name val="Calibri"/>
      <family val="2"/>
    </font>
    <font>
      <b/>
      <sz val="8"/>
      <color indexed="14"/>
      <name val="Calibri"/>
      <family val="2"/>
    </font>
    <font>
      <b/>
      <i/>
      <sz val="8"/>
      <name val="Calibri"/>
      <family val="2"/>
    </font>
    <font>
      <sz val="8"/>
      <color indexed="12"/>
      <name val="Calibri"/>
      <family val="2"/>
    </font>
    <font>
      <sz val="9"/>
      <color indexed="10"/>
      <name val="Calibri"/>
      <family val="2"/>
    </font>
    <font>
      <sz val="9"/>
      <color indexed="14"/>
      <name val="Calibri"/>
      <family val="2"/>
    </font>
    <font>
      <b/>
      <sz val="9"/>
      <color indexed="12"/>
      <name val="Calibri"/>
      <family val="2"/>
    </font>
    <font>
      <b/>
      <sz val="9"/>
      <color indexed="10"/>
      <name val="Calibri"/>
      <family val="2"/>
    </font>
    <font>
      <b/>
      <sz val="9"/>
      <color indexed="14"/>
      <name val="Calibri"/>
      <family val="2"/>
    </font>
    <font>
      <u val="single"/>
      <sz val="10"/>
      <color indexed="10"/>
      <name val="Calibri"/>
      <family val="2"/>
    </font>
    <font>
      <u val="single"/>
      <sz val="10"/>
      <name val="Calibri"/>
      <family val="2"/>
    </font>
    <font>
      <b/>
      <u val="single"/>
      <sz val="14"/>
      <name val="Calibri"/>
      <family val="2"/>
    </font>
    <font>
      <u val="single"/>
      <sz val="10"/>
      <name val="Arial"/>
      <family val="2"/>
    </font>
    <font>
      <sz val="9"/>
      <name val="Calibri"/>
      <family val="2"/>
    </font>
    <font>
      <sz val="9.5"/>
      <name val="Arial"/>
      <family val="2"/>
    </font>
    <font>
      <u val="single"/>
      <sz val="10"/>
      <color indexed="20"/>
      <name val="Arial"/>
      <family val="2"/>
    </font>
    <font>
      <sz val="11"/>
      <color rgb="FF9C0006"/>
      <name val="Calibri"/>
      <family val="2"/>
    </font>
    <font>
      <u val="single"/>
      <sz val="10"/>
      <color theme="11"/>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rgb="FFFFC7CE"/>
        <bgColor indexed="64"/>
      </patternFill>
    </fill>
    <fill>
      <patternFill patternType="solid">
        <fgColor indexed="42"/>
        <bgColor indexed="64"/>
      </patternFill>
    </fill>
    <fill>
      <patternFill patternType="solid">
        <fgColor indexed="31"/>
        <bgColor indexed="64"/>
      </patternFill>
    </fill>
  </fills>
  <borders count="34">
    <border>
      <left/>
      <right/>
      <top/>
      <bottom/>
      <diagonal/>
    </border>
    <border>
      <left style="thin">
        <color indexed="23"/>
      </left>
      <right style="thin">
        <color indexed="23"/>
      </right>
      <top style="thin">
        <color indexed="23"/>
      </top>
      <bottom style="thin">
        <color indexed="23"/>
      </bottom>
    </border>
    <border>
      <left/>
      <right/>
      <top style="thin">
        <color indexed="56"/>
      </top>
      <bottom style="double">
        <color indexed="56"/>
      </bottom>
    </border>
    <border>
      <left/>
      <right/>
      <top/>
      <bottom style="thick">
        <color indexed="56"/>
      </bottom>
    </border>
    <border>
      <left/>
      <right/>
      <top/>
      <bottom style="thick">
        <color indexed="27"/>
      </bottom>
    </border>
    <border>
      <left/>
      <right/>
      <top/>
      <bottom style="medium">
        <color indexed="27"/>
      </bottom>
    </border>
    <border>
      <left style="double">
        <color indexed="63"/>
      </left>
      <right style="double">
        <color indexed="63"/>
      </right>
      <top style="double">
        <color indexed="63"/>
      </top>
      <bottom style="double">
        <color indexed="63"/>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thin"/>
      <right style="medium"/>
      <top style="thin"/>
      <bottom/>
    </border>
    <border>
      <left style="medium"/>
      <right style="thin"/>
      <top style="thin"/>
      <bottom style="medium"/>
    </border>
    <border>
      <left style="thin"/>
      <right style="medium"/>
      <top style="thin"/>
      <bottom style="medium"/>
    </border>
    <border>
      <left style="medium"/>
      <right style="thin"/>
      <top style="thin"/>
      <bottom/>
    </border>
    <border>
      <left style="thin"/>
      <right style="thin"/>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border>
    <border>
      <left style="thin"/>
      <right/>
      <top/>
      <bottom/>
    </border>
    <border>
      <left/>
      <right/>
      <top style="thin"/>
      <bottom style="thin"/>
    </border>
    <border>
      <left/>
      <right style="thin"/>
      <top style="thin"/>
      <bottom style="thin"/>
    </border>
    <border>
      <left style="thin"/>
      <right/>
      <top style="thin"/>
      <bottom style="thin"/>
    </border>
    <border>
      <left style="medium"/>
      <right/>
      <top style="medium"/>
      <bottom style="medium"/>
    </border>
    <border>
      <left/>
      <right style="thin"/>
      <top style="medium"/>
      <bottom style="medium"/>
    </border>
    <border>
      <left style="thin"/>
      <right style="thin"/>
      <top style="medium"/>
      <bottom style="medium"/>
    </border>
    <border>
      <left style="thin"/>
      <right>
        <color indexed="63"/>
      </right>
      <top style="medium"/>
      <bottom style="thin"/>
    </border>
    <border>
      <left style="thin"/>
      <right style="thin"/>
      <top/>
      <bottom style="thin"/>
    </border>
    <border>
      <left/>
      <right/>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6" fillId="15" borderId="0" applyNumberFormat="0" applyBorder="0" applyAlignment="0" applyProtection="0"/>
    <xf numFmtId="0" fontId="16" fillId="16" borderId="1" applyNumberFormat="0" applyAlignment="0" applyProtection="0"/>
    <xf numFmtId="0" fontId="5"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14"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7" fillId="17" borderId="6" applyNumberFormat="0" applyAlignment="0" applyProtection="0"/>
    <xf numFmtId="0" fontId="69" fillId="18" borderId="0" applyNumberFormat="0" applyBorder="0" applyAlignment="0" applyProtection="0"/>
    <xf numFmtId="0" fontId="15" fillId="7" borderId="1" applyNumberFormat="0" applyAlignment="0" applyProtection="0"/>
    <xf numFmtId="0" fontId="7" fillId="17" borderId="6" applyNumberFormat="0" applyAlignment="0" applyProtection="0"/>
    <xf numFmtId="0" fontId="13" fillId="0" borderId="7"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0" fillId="0" borderId="0">
      <alignment/>
      <protection/>
    </xf>
    <xf numFmtId="0" fontId="0" fillId="4" borderId="8" applyNumberFormat="0" applyFont="0" applyAlignment="0" applyProtection="0"/>
    <xf numFmtId="0" fontId="17" fillId="16" borderId="9" applyNumberFormat="0" applyAlignment="0" applyProtection="0"/>
    <xf numFmtId="0" fontId="7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6"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5" fillId="0" borderId="2" applyNumberFormat="0" applyFill="0" applyAlignment="0" applyProtection="0"/>
    <xf numFmtId="0" fontId="15" fillId="7" borderId="1" applyNumberFormat="0" applyAlignment="0" applyProtection="0"/>
    <xf numFmtId="0" fontId="16" fillId="16" borderId="1" applyNumberFormat="0" applyAlignment="0" applyProtection="0"/>
    <xf numFmtId="0" fontId="17" fillId="16" borderId="9" applyNumberFormat="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cellStyleXfs>
  <cellXfs count="433">
    <xf numFmtId="0" fontId="0" fillId="0" borderId="0" xfId="0" applyAlignment="1">
      <alignment/>
    </xf>
    <xf numFmtId="0" fontId="20"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0" fillId="0" borderId="0" xfId="0" applyFont="1" applyAlignment="1">
      <alignment wrapText="1"/>
    </xf>
    <xf numFmtId="0" fontId="29" fillId="0" borderId="0" xfId="0" applyFont="1" applyAlignment="1">
      <alignment/>
    </xf>
    <xf numFmtId="0" fontId="30" fillId="0" borderId="10" xfId="0" applyFont="1" applyBorder="1" applyAlignment="1">
      <alignment/>
    </xf>
    <xf numFmtId="0" fontId="30" fillId="0" borderId="11" xfId="0" applyFont="1" applyBorder="1" applyAlignment="1">
      <alignment/>
    </xf>
    <xf numFmtId="4" fontId="30" fillId="0" borderId="12" xfId="0" applyNumberFormat="1" applyFont="1" applyBorder="1" applyAlignment="1">
      <alignment/>
    </xf>
    <xf numFmtId="0" fontId="19" fillId="0" borderId="13" xfId="0" applyFont="1" applyBorder="1" applyAlignment="1">
      <alignment/>
    </xf>
    <xf numFmtId="4" fontId="31" fillId="0" borderId="14" xfId="0" applyNumberFormat="1" applyFont="1" applyBorder="1" applyAlignment="1">
      <alignment/>
    </xf>
    <xf numFmtId="0" fontId="19" fillId="19" borderId="13" xfId="0" applyFont="1" applyFill="1" applyBorder="1" applyAlignment="1">
      <alignment/>
    </xf>
    <xf numFmtId="4" fontId="19" fillId="19" borderId="14" xfId="0" applyNumberFormat="1" applyFont="1" applyFill="1" applyBorder="1" applyAlignment="1">
      <alignment/>
    </xf>
    <xf numFmtId="0" fontId="30" fillId="0" borderId="13" xfId="0" applyFont="1" applyBorder="1" applyAlignment="1">
      <alignment/>
    </xf>
    <xf numFmtId="4" fontId="30" fillId="0" borderId="14" xfId="0" applyNumberFormat="1" applyFont="1" applyBorder="1" applyAlignment="1">
      <alignment/>
    </xf>
    <xf numFmtId="4" fontId="30" fillId="0" borderId="15" xfId="0" applyNumberFormat="1" applyFont="1" applyBorder="1" applyAlignment="1">
      <alignment/>
    </xf>
    <xf numFmtId="0" fontId="19" fillId="0" borderId="16" xfId="0" applyFont="1" applyBorder="1" applyAlignment="1">
      <alignment/>
    </xf>
    <xf numFmtId="4" fontId="31" fillId="0" borderId="17" xfId="0" applyNumberFormat="1" applyFont="1" applyBorder="1" applyAlignment="1">
      <alignment/>
    </xf>
    <xf numFmtId="0" fontId="28" fillId="0" borderId="0" xfId="0" applyFont="1" applyAlignment="1">
      <alignment/>
    </xf>
    <xf numFmtId="0" fontId="20" fillId="0" borderId="16" xfId="0" applyFont="1" applyBorder="1" applyAlignment="1">
      <alignment horizontal="center" vertical="center" wrapText="1"/>
    </xf>
    <xf numFmtId="0" fontId="34" fillId="0" borderId="0" xfId="0" applyFont="1" applyAlignment="1">
      <alignment/>
    </xf>
    <xf numFmtId="0" fontId="20" fillId="0" borderId="13" xfId="0" applyFont="1" applyBorder="1" applyAlignment="1">
      <alignment horizontal="center" vertical="center" wrapText="1"/>
    </xf>
    <xf numFmtId="0" fontId="20" fillId="0" borderId="18" xfId="0" applyFont="1" applyBorder="1" applyAlignment="1">
      <alignment horizontal="center" vertical="center" wrapText="1"/>
    </xf>
    <xf numFmtId="0" fontId="28" fillId="0" borderId="19" xfId="0" applyFont="1" applyBorder="1" applyAlignment="1">
      <alignment horizontal="center" vertical="center" wrapText="1"/>
    </xf>
    <xf numFmtId="4" fontId="28" fillId="0" borderId="17" xfId="0" applyNumberFormat="1" applyFont="1" applyBorder="1" applyAlignment="1">
      <alignment horizontal="center" vertical="center" wrapText="1"/>
    </xf>
    <xf numFmtId="0" fontId="20" fillId="0" borderId="0" xfId="0" applyFont="1" applyBorder="1" applyAlignment="1">
      <alignment horizontal="center" vertical="center" wrapText="1"/>
    </xf>
    <xf numFmtId="0" fontId="28" fillId="0" borderId="0" xfId="0" applyFont="1" applyBorder="1" applyAlignment="1">
      <alignment horizontal="center" vertical="center" wrapText="1"/>
    </xf>
    <xf numFmtId="4" fontId="28" fillId="0" borderId="0" xfId="0" applyNumberFormat="1" applyFont="1" applyBorder="1" applyAlignment="1">
      <alignment horizontal="center" vertical="center" wrapText="1"/>
    </xf>
    <xf numFmtId="0" fontId="35" fillId="0" borderId="0" xfId="0" applyFont="1" applyAlignment="1">
      <alignment/>
    </xf>
    <xf numFmtId="0" fontId="24" fillId="0" borderId="20" xfId="0" applyFont="1" applyBorder="1" applyAlignment="1">
      <alignment horizontal="center" wrapText="1"/>
    </xf>
    <xf numFmtId="0" fontId="36" fillId="0" borderId="20" xfId="0" applyFont="1" applyBorder="1" applyAlignment="1">
      <alignment/>
    </xf>
    <xf numFmtId="4" fontId="36" fillId="0" borderId="20" xfId="0" applyNumberFormat="1" applyFont="1" applyBorder="1" applyAlignment="1">
      <alignment/>
    </xf>
    <xf numFmtId="0" fontId="21" fillId="0" borderId="0" xfId="0" applyFont="1" applyAlignment="1">
      <alignment horizontal="right"/>
    </xf>
    <xf numFmtId="0" fontId="20" fillId="0" borderId="20" xfId="0" applyFont="1" applyBorder="1" applyAlignment="1">
      <alignment horizontal="center" vertical="center" wrapText="1"/>
    </xf>
    <xf numFmtId="0" fontId="20" fillId="0" borderId="20" xfId="0" applyFont="1" applyFill="1" applyBorder="1" applyAlignment="1">
      <alignment horizontal="center" vertical="center" wrapText="1"/>
    </xf>
    <xf numFmtId="4" fontId="20" fillId="0" borderId="20" xfId="0" applyNumberFormat="1" applyFont="1" applyFill="1" applyBorder="1" applyAlignment="1">
      <alignment horizontal="center" vertical="center" wrapText="1"/>
    </xf>
    <xf numFmtId="0" fontId="24" fillId="0" borderId="20" xfId="0" applyFont="1" applyBorder="1" applyAlignment="1">
      <alignment horizontal="center" vertical="center" wrapText="1"/>
    </xf>
    <xf numFmtId="0" fontId="24" fillId="0" borderId="0" xfId="0" applyFont="1" applyAlignment="1">
      <alignment horizontal="center" vertical="center" wrapText="1"/>
    </xf>
    <xf numFmtId="0" fontId="24" fillId="19" borderId="10" xfId="0" applyFont="1" applyFill="1" applyBorder="1" applyAlignment="1">
      <alignment horizontal="center"/>
    </xf>
    <xf numFmtId="0" fontId="24" fillId="19" borderId="21" xfId="0" applyFont="1" applyFill="1" applyBorder="1" applyAlignment="1">
      <alignment horizontal="center"/>
    </xf>
    <xf numFmtId="0" fontId="24" fillId="19" borderId="22" xfId="0" applyFont="1" applyFill="1" applyBorder="1" applyAlignment="1">
      <alignment horizontal="center"/>
    </xf>
    <xf numFmtId="0" fontId="20" fillId="0" borderId="20" xfId="0" applyFont="1" applyBorder="1" applyAlignment="1">
      <alignment wrapText="1"/>
    </xf>
    <xf numFmtId="4" fontId="20" fillId="0" borderId="20" xfId="0" applyNumberFormat="1" applyFont="1" applyBorder="1" applyAlignment="1">
      <alignment wrapText="1"/>
    </xf>
    <xf numFmtId="0" fontId="25" fillId="0" borderId="0" xfId="0" applyFont="1" applyAlignment="1">
      <alignment wrapText="1"/>
    </xf>
    <xf numFmtId="0" fontId="24" fillId="0" borderId="0" xfId="0" applyFont="1" applyFill="1" applyBorder="1" applyAlignment="1">
      <alignment horizontal="center" wrapText="1"/>
    </xf>
    <xf numFmtId="0" fontId="24" fillId="0" borderId="0" xfId="0" applyFont="1" applyFill="1" applyBorder="1" applyAlignment="1">
      <alignment wrapText="1"/>
    </xf>
    <xf numFmtId="0" fontId="20" fillId="0" borderId="0" xfId="0" applyFont="1" applyBorder="1" applyAlignment="1">
      <alignment wrapText="1"/>
    </xf>
    <xf numFmtId="2" fontId="27" fillId="0" borderId="0" xfId="0" applyNumberFormat="1" applyFont="1" applyBorder="1" applyAlignment="1">
      <alignment wrapText="1"/>
    </xf>
    <xf numFmtId="2" fontId="24" fillId="0" borderId="0" xfId="0" applyNumberFormat="1" applyFont="1" applyBorder="1" applyAlignment="1">
      <alignment wrapText="1"/>
    </xf>
    <xf numFmtId="2" fontId="20" fillId="0" borderId="0" xfId="0" applyNumberFormat="1" applyFont="1" applyBorder="1" applyAlignment="1">
      <alignment wrapText="1"/>
    </xf>
    <xf numFmtId="0" fontId="28" fillId="0" borderId="0" xfId="0" applyFont="1" applyAlignment="1">
      <alignment/>
    </xf>
    <xf numFmtId="0" fontId="24" fillId="0" borderId="0" xfId="0" applyFont="1" applyAlignment="1">
      <alignment wrapText="1"/>
    </xf>
    <xf numFmtId="0" fontId="38" fillId="0" borderId="0" xfId="0" applyFont="1" applyBorder="1" applyAlignment="1">
      <alignment horizontal="right" wrapText="1"/>
    </xf>
    <xf numFmtId="0" fontId="20" fillId="0" borderId="20" xfId="0" applyFont="1" applyBorder="1" applyAlignment="1">
      <alignment horizontal="center" wrapText="1"/>
    </xf>
    <xf numFmtId="0" fontId="20" fillId="0" borderId="20" xfId="0" applyFont="1" applyBorder="1" applyAlignment="1">
      <alignment horizontal="right" wrapText="1"/>
    </xf>
    <xf numFmtId="2" fontId="20" fillId="0" borderId="20" xfId="0" applyNumberFormat="1" applyFont="1" applyBorder="1" applyAlignment="1">
      <alignment wrapText="1"/>
    </xf>
    <xf numFmtId="2" fontId="32" fillId="0" borderId="0" xfId="0" applyNumberFormat="1" applyFont="1" applyBorder="1" applyAlignment="1">
      <alignment wrapText="1"/>
    </xf>
    <xf numFmtId="2" fontId="39" fillId="0" borderId="0" xfId="0" applyNumberFormat="1" applyFont="1" applyBorder="1" applyAlignment="1">
      <alignment wrapText="1"/>
    </xf>
    <xf numFmtId="49" fontId="20" fillId="0" borderId="20" xfId="0" applyNumberFormat="1" applyFont="1" applyBorder="1" applyAlignment="1">
      <alignment wrapText="1"/>
    </xf>
    <xf numFmtId="0" fontId="20" fillId="0" borderId="20" xfId="0" applyFont="1" applyFill="1" applyBorder="1" applyAlignment="1">
      <alignment horizontal="center" wrapText="1"/>
    </xf>
    <xf numFmtId="0" fontId="20" fillId="0" borderId="20" xfId="0" applyFont="1" applyFill="1" applyBorder="1" applyAlignment="1">
      <alignment wrapText="1"/>
    </xf>
    <xf numFmtId="49" fontId="20" fillId="0" borderId="20" xfId="0" applyNumberFormat="1" applyFont="1" applyBorder="1" applyAlignment="1">
      <alignment wrapText="1" shrinkToFit="1"/>
    </xf>
    <xf numFmtId="4" fontId="20" fillId="0" borderId="20" xfId="0" applyNumberFormat="1" applyFont="1" applyBorder="1" applyAlignment="1">
      <alignment horizontal="right" wrapText="1"/>
    </xf>
    <xf numFmtId="0" fontId="23" fillId="0" borderId="0" xfId="0" applyFont="1" applyAlignment="1">
      <alignment wrapText="1"/>
    </xf>
    <xf numFmtId="4" fontId="20" fillId="0" borderId="20" xfId="0" applyNumberFormat="1" applyFont="1" applyFill="1" applyBorder="1" applyAlignment="1">
      <alignment horizontal="right" wrapText="1"/>
    </xf>
    <xf numFmtId="49" fontId="20" fillId="0" borderId="20" xfId="0" applyNumberFormat="1" applyFont="1" applyBorder="1" applyAlignment="1">
      <alignment vertical="center" wrapText="1"/>
    </xf>
    <xf numFmtId="0" fontId="20" fillId="0" borderId="0" xfId="0" applyFont="1" applyAlignment="1">
      <alignment vertical="center" wrapText="1"/>
    </xf>
    <xf numFmtId="2" fontId="24" fillId="0" borderId="0" xfId="0" applyNumberFormat="1" applyFont="1" applyFill="1" applyBorder="1" applyAlignment="1">
      <alignment wrapText="1"/>
    </xf>
    <xf numFmtId="0" fontId="25" fillId="0" borderId="0" xfId="0" applyFont="1" applyFill="1" applyAlignment="1">
      <alignment wrapText="1"/>
    </xf>
    <xf numFmtId="0" fontId="20" fillId="0" borderId="20" xfId="0" applyNumberFormat="1" applyFont="1" applyFill="1" applyBorder="1" applyAlignment="1">
      <alignment horizontal="center" vertical="center" wrapText="1"/>
    </xf>
    <xf numFmtId="4" fontId="20" fillId="0" borderId="14" xfId="0" applyNumberFormat="1" applyFont="1" applyBorder="1" applyAlignment="1">
      <alignment horizontal="center" vertical="center" wrapText="1"/>
    </xf>
    <xf numFmtId="0" fontId="20" fillId="0" borderId="23" xfId="0" applyFont="1" applyBorder="1" applyAlignment="1">
      <alignment horizontal="center" vertical="center" wrapText="1"/>
    </xf>
    <xf numFmtId="4" fontId="20" fillId="0" borderId="15" xfId="0" applyNumberFormat="1" applyFont="1" applyBorder="1" applyAlignment="1">
      <alignment horizontal="center" vertical="center" wrapText="1"/>
    </xf>
    <xf numFmtId="0" fontId="20" fillId="0" borderId="0" xfId="0" applyFont="1" applyAlignment="1">
      <alignment horizontal="left"/>
    </xf>
    <xf numFmtId="0" fontId="20" fillId="0" borderId="0" xfId="0" applyFont="1" applyAlignment="1">
      <alignment horizontal="right"/>
    </xf>
    <xf numFmtId="0" fontId="38" fillId="0" borderId="0" xfId="0" applyFont="1" applyAlignment="1">
      <alignment/>
    </xf>
    <xf numFmtId="0" fontId="20" fillId="0" borderId="0" xfId="0" applyFont="1" applyFill="1" applyAlignment="1">
      <alignment wrapText="1"/>
    </xf>
    <xf numFmtId="1" fontId="23" fillId="0" borderId="0" xfId="0" applyNumberFormat="1" applyFont="1" applyFill="1" applyBorder="1" applyAlignment="1">
      <alignment vertical="center" wrapText="1"/>
    </xf>
    <xf numFmtId="0" fontId="23" fillId="0" borderId="0" xfId="0" applyFont="1" applyBorder="1" applyAlignment="1">
      <alignment vertical="center" wrapText="1"/>
    </xf>
    <xf numFmtId="0" fontId="23" fillId="0" borderId="0" xfId="0" applyFont="1" applyAlignment="1">
      <alignment vertical="center" wrapText="1"/>
    </xf>
    <xf numFmtId="0" fontId="26" fillId="0" borderId="20" xfId="0" applyFont="1" applyBorder="1" applyAlignment="1">
      <alignment horizontal="center" vertical="center" wrapText="1"/>
    </xf>
    <xf numFmtId="0" fontId="40" fillId="0" borderId="0" xfId="0" applyFont="1" applyAlignment="1">
      <alignment wrapText="1"/>
    </xf>
    <xf numFmtId="0" fontId="40" fillId="4" borderId="20" xfId="0" applyFont="1" applyFill="1" applyBorder="1" applyAlignment="1">
      <alignment horizontal="center" vertical="center" wrapText="1"/>
    </xf>
    <xf numFmtId="0" fontId="20" fillId="20" borderId="20" xfId="0" applyFont="1" applyFill="1" applyBorder="1" applyAlignment="1">
      <alignment horizontal="center" wrapText="1"/>
    </xf>
    <xf numFmtId="0" fontId="24" fillId="20" borderId="20" xfId="0" applyFont="1" applyFill="1" applyBorder="1" applyAlignment="1">
      <alignment wrapText="1"/>
    </xf>
    <xf numFmtId="2" fontId="24" fillId="20" borderId="20" xfId="0" applyNumberFormat="1" applyFont="1" applyFill="1" applyBorder="1" applyAlignment="1">
      <alignment wrapText="1"/>
    </xf>
    <xf numFmtId="4" fontId="24" fillId="20" borderId="20" xfId="0" applyNumberFormat="1" applyFont="1" applyFill="1" applyBorder="1" applyAlignment="1">
      <alignment wrapText="1"/>
    </xf>
    <xf numFmtId="0" fontId="24" fillId="20" borderId="20" xfId="0" applyFont="1" applyFill="1" applyBorder="1" applyAlignment="1">
      <alignment horizontal="center" wrapText="1"/>
    </xf>
    <xf numFmtId="4" fontId="24" fillId="20" borderId="20" xfId="0" applyNumberFormat="1" applyFont="1" applyFill="1" applyBorder="1" applyAlignment="1">
      <alignment horizontal="right" wrapText="1"/>
    </xf>
    <xf numFmtId="0" fontId="24" fillId="20" borderId="20" xfId="0" applyFont="1" applyFill="1" applyBorder="1" applyAlignment="1">
      <alignment horizontal="left" wrapText="1"/>
    </xf>
    <xf numFmtId="0" fontId="20" fillId="0" borderId="0" xfId="0" applyFont="1" applyAlignment="1">
      <alignment/>
    </xf>
    <xf numFmtId="0" fontId="33" fillId="0" borderId="0" xfId="0" applyFont="1" applyAlignment="1">
      <alignment/>
    </xf>
    <xf numFmtId="0" fontId="20" fillId="0" borderId="0" xfId="0" applyFont="1" applyAlignment="1">
      <alignment/>
    </xf>
    <xf numFmtId="0" fontId="20" fillId="19" borderId="1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0" xfId="0" applyFont="1" applyBorder="1" applyAlignment="1">
      <alignment horizontal="center" vertical="center" wrapText="1"/>
    </xf>
    <xf numFmtId="4" fontId="20" fillId="0" borderId="20" xfId="0" applyNumberFormat="1" applyFont="1" applyBorder="1" applyAlignment="1">
      <alignment horizontal="center" vertical="center" wrapText="1"/>
    </xf>
    <xf numFmtId="0" fontId="20" fillId="0" borderId="20" xfId="0" applyFont="1" applyFill="1" applyBorder="1" applyAlignment="1">
      <alignment horizontal="center" vertical="center" wrapText="1"/>
    </xf>
    <xf numFmtId="4" fontId="20" fillId="0" borderId="20" xfId="0" applyNumberFormat="1" applyFont="1" applyFill="1" applyBorder="1" applyAlignment="1">
      <alignment horizontal="center" vertical="center" wrapText="1"/>
    </xf>
    <xf numFmtId="0" fontId="20" fillId="0" borderId="0" xfId="0" applyFont="1" applyFill="1" applyAlignment="1">
      <alignment/>
    </xf>
    <xf numFmtId="0" fontId="25" fillId="0" borderId="0" xfId="0" applyFont="1" applyAlignment="1">
      <alignment wrapText="1"/>
    </xf>
    <xf numFmtId="0" fontId="25" fillId="0" borderId="0" xfId="0" applyFont="1" applyFill="1" applyAlignment="1">
      <alignment/>
    </xf>
    <xf numFmtId="0" fontId="25" fillId="0" borderId="20" xfId="0" applyFont="1" applyFill="1" applyBorder="1" applyAlignment="1">
      <alignment horizontal="center" vertical="center" wrapText="1"/>
    </xf>
    <xf numFmtId="0" fontId="20" fillId="0" borderId="13" xfId="0" applyFont="1" applyBorder="1" applyAlignment="1">
      <alignment horizontal="center" vertical="center" wrapText="1"/>
    </xf>
    <xf numFmtId="0" fontId="25" fillId="0" borderId="0" xfId="0" applyFont="1" applyAlignment="1">
      <alignment/>
    </xf>
    <xf numFmtId="0" fontId="25" fillId="0" borderId="0" xfId="0" applyFont="1" applyAlignment="1">
      <alignment/>
    </xf>
    <xf numFmtId="2" fontId="20" fillId="16" borderId="20" xfId="0" applyNumberFormat="1" applyFont="1" applyFill="1" applyBorder="1" applyAlignment="1">
      <alignment horizontal="center" vertical="center" wrapText="1"/>
    </xf>
    <xf numFmtId="0" fontId="20" fillId="16" borderId="20" xfId="0" applyFont="1" applyFill="1" applyBorder="1" applyAlignment="1">
      <alignment horizontal="center" vertical="center" wrapText="1"/>
    </xf>
    <xf numFmtId="0" fontId="20" fillId="19" borderId="19" xfId="0" applyFont="1" applyFill="1" applyBorder="1" applyAlignment="1">
      <alignment horizontal="center" vertical="center" wrapText="1"/>
    </xf>
    <xf numFmtId="4" fontId="24" fillId="19" borderId="19" xfId="0" applyNumberFormat="1" applyFont="1" applyFill="1" applyBorder="1" applyAlignment="1">
      <alignment horizontal="center" vertical="center" wrapText="1"/>
    </xf>
    <xf numFmtId="0" fontId="24" fillId="0" borderId="0" xfId="0" applyFont="1" applyFill="1" applyBorder="1" applyAlignment="1">
      <alignment wrapText="1"/>
    </xf>
    <xf numFmtId="0" fontId="24" fillId="0" borderId="0" xfId="0" applyFont="1" applyFill="1" applyBorder="1" applyAlignment="1">
      <alignment horizontal="center" wrapText="1"/>
    </xf>
    <xf numFmtId="4" fontId="41" fillId="0" borderId="0" xfId="0" applyNumberFormat="1" applyFont="1" applyFill="1" applyBorder="1" applyAlignment="1">
      <alignment horizontal="center" wrapText="1"/>
    </xf>
    <xf numFmtId="4" fontId="24" fillId="0" borderId="0" xfId="0" applyNumberFormat="1" applyFont="1" applyFill="1" applyBorder="1" applyAlignment="1">
      <alignment wrapText="1"/>
    </xf>
    <xf numFmtId="0" fontId="20" fillId="0" borderId="0" xfId="0" applyFont="1" applyFill="1" applyBorder="1" applyAlignment="1">
      <alignment wrapText="1"/>
    </xf>
    <xf numFmtId="0" fontId="20"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0" xfId="0" applyNumberFormat="1" applyFont="1" applyBorder="1" applyAlignment="1">
      <alignment horizontal="center" vertical="center" wrapText="1"/>
    </xf>
    <xf numFmtId="4" fontId="20" fillId="0" borderId="0" xfId="0" applyNumberFormat="1" applyFont="1" applyBorder="1" applyAlignment="1">
      <alignment horizontal="center" vertical="center" wrapText="1"/>
    </xf>
    <xf numFmtId="4" fontId="20" fillId="0" borderId="0" xfId="0" applyNumberFormat="1" applyFont="1" applyBorder="1" applyAlignment="1">
      <alignment horizontal="left" vertical="center" wrapText="1"/>
    </xf>
    <xf numFmtId="4" fontId="20" fillId="0" borderId="0" xfId="0" applyNumberFormat="1" applyFont="1" applyBorder="1" applyAlignment="1">
      <alignment horizontal="right" vertical="center" wrapText="1"/>
    </xf>
    <xf numFmtId="4" fontId="20" fillId="0" borderId="0" xfId="0" applyNumberFormat="1" applyFont="1" applyBorder="1" applyAlignment="1">
      <alignment wrapText="1"/>
    </xf>
    <xf numFmtId="4" fontId="20" fillId="0" borderId="0" xfId="0" applyNumberFormat="1" applyFont="1" applyFill="1" applyBorder="1" applyAlignment="1">
      <alignment horizontal="center" vertical="center" wrapText="1"/>
    </xf>
    <xf numFmtId="0" fontId="20" fillId="0" borderId="0" xfId="0" applyNumberFormat="1" applyFont="1" applyBorder="1" applyAlignment="1">
      <alignment horizontal="center" wrapText="1"/>
    </xf>
    <xf numFmtId="0" fontId="20" fillId="0" borderId="0" xfId="0" applyFont="1" applyBorder="1" applyAlignment="1">
      <alignment horizontal="left" vertical="center" wrapText="1"/>
    </xf>
    <xf numFmtId="4" fontId="24" fillId="0" borderId="0" xfId="0" applyNumberFormat="1" applyFont="1" applyFill="1" applyBorder="1" applyAlignment="1">
      <alignment horizontal="right" vertical="center" wrapText="1"/>
    </xf>
    <xf numFmtId="0" fontId="24" fillId="0" borderId="0"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4" fontId="20" fillId="0" borderId="0" xfId="0" applyNumberFormat="1" applyFont="1" applyFill="1" applyBorder="1" applyAlignment="1">
      <alignment horizontal="left" vertical="center" wrapText="1"/>
    </xf>
    <xf numFmtId="4" fontId="20" fillId="0" borderId="0" xfId="0" applyNumberFormat="1" applyFont="1" applyFill="1" applyBorder="1" applyAlignment="1">
      <alignment horizontal="right" vertical="center" wrapText="1"/>
    </xf>
    <xf numFmtId="4" fontId="24" fillId="0" borderId="0" xfId="0" applyNumberFormat="1" applyFont="1" applyFill="1" applyBorder="1" applyAlignment="1">
      <alignment horizontal="center" vertical="center" wrapText="1"/>
    </xf>
    <xf numFmtId="0" fontId="24" fillId="7" borderId="20" xfId="0" applyFont="1" applyFill="1" applyBorder="1" applyAlignment="1">
      <alignment horizontal="center" wrapText="1"/>
    </xf>
    <xf numFmtId="0" fontId="24" fillId="7" borderId="20" xfId="0" applyFont="1" applyFill="1" applyBorder="1" applyAlignment="1">
      <alignment wrapText="1"/>
    </xf>
    <xf numFmtId="2" fontId="24" fillId="7" borderId="20" xfId="0" applyNumberFormat="1" applyFont="1" applyFill="1" applyBorder="1" applyAlignment="1">
      <alignment wrapText="1"/>
    </xf>
    <xf numFmtId="0" fontId="40" fillId="7" borderId="20" xfId="0" applyFont="1" applyFill="1" applyBorder="1" applyAlignment="1">
      <alignment horizontal="center" vertical="center" wrapText="1"/>
    </xf>
    <xf numFmtId="0" fontId="40" fillId="7" borderId="20" xfId="0" applyFont="1" applyFill="1" applyBorder="1" applyAlignment="1">
      <alignment horizontal="right" vertical="center" wrapText="1"/>
    </xf>
    <xf numFmtId="4" fontId="24" fillId="7" borderId="20" xfId="0" applyNumberFormat="1" applyFont="1" applyFill="1" applyBorder="1" applyAlignment="1">
      <alignment horizontal="right" wrapText="1"/>
    </xf>
    <xf numFmtId="0" fontId="20" fillId="7" borderId="20"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20" fillId="7" borderId="20" xfId="0" applyFont="1" applyFill="1" applyBorder="1" applyAlignment="1">
      <alignment horizontal="right" vertical="center" wrapText="1"/>
    </xf>
    <xf numFmtId="4" fontId="20" fillId="0" borderId="0" xfId="0" applyNumberFormat="1" applyFont="1" applyAlignment="1">
      <alignment/>
    </xf>
    <xf numFmtId="0" fontId="25" fillId="0" borderId="0" xfId="0" applyFont="1" applyAlignment="1">
      <alignment/>
    </xf>
    <xf numFmtId="0" fontId="24" fillId="0" borderId="20" xfId="0" applyFont="1" applyBorder="1" applyAlignment="1">
      <alignment wrapText="1"/>
    </xf>
    <xf numFmtId="4" fontId="24" fillId="0" borderId="20" xfId="0" applyNumberFormat="1" applyFont="1" applyBorder="1" applyAlignment="1">
      <alignment wrapText="1"/>
    </xf>
    <xf numFmtId="0" fontId="20" fillId="0" borderId="0" xfId="0" applyFont="1" applyAlignment="1">
      <alignment/>
    </xf>
    <xf numFmtId="0" fontId="20" fillId="0" borderId="0" xfId="0" applyFont="1" applyAlignment="1">
      <alignment horizontal="center" vertical="center"/>
    </xf>
    <xf numFmtId="0" fontId="25" fillId="0" borderId="0" xfId="0" applyFont="1" applyAlignment="1">
      <alignment/>
    </xf>
    <xf numFmtId="9" fontId="19" fillId="0" borderId="0" xfId="88" applyFont="1" applyAlignment="1">
      <alignment/>
    </xf>
    <xf numFmtId="9" fontId="33" fillId="0" borderId="0" xfId="88" applyFont="1" applyAlignment="1">
      <alignment/>
    </xf>
    <xf numFmtId="0" fontId="24" fillId="19" borderId="20" xfId="0" applyFont="1" applyFill="1" applyBorder="1" applyAlignment="1">
      <alignment horizontal="center" vertical="center"/>
    </xf>
    <xf numFmtId="0" fontId="24" fillId="19" borderId="20" xfId="0" applyFont="1" applyFill="1" applyBorder="1" applyAlignment="1">
      <alignment horizontal="center"/>
    </xf>
    <xf numFmtId="4" fontId="24" fillId="19" borderId="20" xfId="0" applyNumberFormat="1" applyFont="1" applyFill="1" applyBorder="1" applyAlignment="1">
      <alignment horizontal="center" vertical="center"/>
    </xf>
    <xf numFmtId="4" fontId="25" fillId="0" borderId="0" xfId="0" applyNumberFormat="1" applyFont="1" applyAlignment="1">
      <alignment/>
    </xf>
    <xf numFmtId="0" fontId="20" fillId="0" borderId="20" xfId="0" applyFont="1" applyFill="1" applyBorder="1" applyAlignment="1">
      <alignment horizontal="center" vertical="center" wrapText="1"/>
    </xf>
    <xf numFmtId="4" fontId="20" fillId="0" borderId="20" xfId="0" applyNumberFormat="1" applyFont="1" applyFill="1" applyBorder="1" applyAlignment="1">
      <alignment horizontal="center" vertical="center" wrapText="1"/>
    </xf>
    <xf numFmtId="0" fontId="25" fillId="0" borderId="0" xfId="0" applyFont="1" applyFill="1" applyAlignment="1">
      <alignment/>
    </xf>
    <xf numFmtId="0" fontId="20" fillId="0" borderId="0" xfId="0" applyFont="1" applyFill="1" applyAlignment="1">
      <alignment/>
    </xf>
    <xf numFmtId="0" fontId="20" fillId="0" borderId="0" xfId="0" applyNumberFormat="1" applyFont="1" applyAlignment="1">
      <alignment horizontal="center" vertical="center" wrapText="1"/>
    </xf>
    <xf numFmtId="0" fontId="20" fillId="0" borderId="0" xfId="0" applyFont="1" applyFill="1" applyAlignment="1">
      <alignment horizontal="center" vertical="center" wrapText="1"/>
    </xf>
    <xf numFmtId="4" fontId="20" fillId="0" borderId="0" xfId="0" applyNumberFormat="1" applyFont="1" applyAlignment="1">
      <alignment horizontal="center" vertical="center" wrapText="1"/>
    </xf>
    <xf numFmtId="0" fontId="20" fillId="0" borderId="0" xfId="0" applyFont="1" applyAlignment="1">
      <alignment horizontal="center" vertical="center" wrapText="1"/>
    </xf>
    <xf numFmtId="0" fontId="20" fillId="16" borderId="20" xfId="0" applyNumberFormat="1" applyFont="1" applyFill="1" applyBorder="1" applyAlignment="1">
      <alignment horizontal="center" vertical="center" wrapText="1"/>
    </xf>
    <xf numFmtId="4" fontId="20" fillId="16" borderId="20" xfId="0" applyNumberFormat="1" applyFont="1" applyFill="1" applyBorder="1" applyAlignment="1">
      <alignment horizontal="center" vertical="center" wrapText="1"/>
    </xf>
    <xf numFmtId="0" fontId="25" fillId="0" borderId="24" xfId="0" applyFont="1" applyBorder="1" applyAlignment="1">
      <alignment wrapText="1"/>
    </xf>
    <xf numFmtId="0" fontId="20"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4" fontId="20" fillId="0" borderId="0" xfId="0" applyNumberFormat="1" applyFont="1" applyBorder="1" applyAlignment="1">
      <alignment horizontal="center" vertical="center" wrapText="1"/>
    </xf>
    <xf numFmtId="0" fontId="25" fillId="0" borderId="0" xfId="0" applyFont="1" applyBorder="1" applyAlignment="1">
      <alignment/>
    </xf>
    <xf numFmtId="4" fontId="20" fillId="16" borderId="0" xfId="0" applyNumberFormat="1" applyFont="1" applyFill="1" applyBorder="1" applyAlignment="1">
      <alignment horizontal="center" vertical="center" wrapText="1"/>
    </xf>
    <xf numFmtId="0" fontId="24" fillId="16" borderId="20" xfId="0" applyFont="1" applyFill="1" applyBorder="1" applyAlignment="1">
      <alignment horizontal="center" vertical="center" wrapText="1"/>
    </xf>
    <xf numFmtId="4" fontId="20" fillId="0" borderId="20" xfId="0" applyNumberFormat="1" applyFont="1" applyBorder="1" applyAlignment="1">
      <alignment horizontal="center" vertical="center" wrapText="1"/>
    </xf>
    <xf numFmtId="0" fontId="24" fillId="0" borderId="20" xfId="0" applyFont="1" applyFill="1" applyBorder="1" applyAlignment="1">
      <alignment horizontal="center" vertical="center" wrapText="1"/>
    </xf>
    <xf numFmtId="0" fontId="20" fillId="0" borderId="25" xfId="0" applyFont="1" applyBorder="1" applyAlignment="1">
      <alignment horizontal="center" vertical="center" wrapText="1"/>
    </xf>
    <xf numFmtId="0" fontId="20" fillId="16" borderId="26" xfId="0" applyFont="1" applyFill="1" applyBorder="1" applyAlignment="1">
      <alignment horizontal="center" vertical="center" wrapText="1"/>
    </xf>
    <xf numFmtId="0" fontId="24" fillId="0" borderId="20" xfId="0" applyFont="1" applyFill="1" applyBorder="1" applyAlignment="1">
      <alignment horizontal="center"/>
    </xf>
    <xf numFmtId="4" fontId="20" fillId="0" borderId="20" xfId="0" applyNumberFormat="1" applyFont="1" applyFill="1" applyBorder="1" applyAlignment="1">
      <alignment horizontal="center" vertical="center"/>
    </xf>
    <xf numFmtId="4" fontId="25" fillId="0" borderId="0" xfId="0" applyNumberFormat="1" applyFont="1" applyFill="1" applyAlignment="1">
      <alignment/>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4" fontId="20" fillId="0" borderId="0" xfId="0" applyNumberFormat="1" applyFont="1" applyFill="1" applyBorder="1" applyAlignment="1">
      <alignment horizontal="center" vertical="center"/>
    </xf>
    <xf numFmtId="4" fontId="25" fillId="0" borderId="0" xfId="0" applyNumberFormat="1" applyFont="1" applyFill="1" applyBorder="1" applyAlignment="1">
      <alignment/>
    </xf>
    <xf numFmtId="0" fontId="20" fillId="0" borderId="0" xfId="0" applyFont="1" applyFill="1" applyBorder="1" applyAlignment="1">
      <alignment/>
    </xf>
    <xf numFmtId="0" fontId="24" fillId="16" borderId="20" xfId="0" applyNumberFormat="1" applyFont="1" applyFill="1" applyBorder="1" applyAlignment="1">
      <alignment horizontal="center" vertical="center" wrapText="1"/>
    </xf>
    <xf numFmtId="164" fontId="20" fillId="16" borderId="20" xfId="74" applyFont="1" applyFill="1" applyBorder="1" applyAlignment="1">
      <alignment horizontal="center" vertical="center" wrapText="1"/>
    </xf>
    <xf numFmtId="4" fontId="20" fillId="16" borderId="20" xfId="0" applyNumberFormat="1" applyFont="1" applyFill="1" applyBorder="1" applyAlignment="1">
      <alignment horizontal="center" vertical="center" wrapText="1"/>
    </xf>
    <xf numFmtId="0" fontId="25" fillId="0" borderId="0" xfId="0" applyFont="1" applyAlignment="1">
      <alignment wrapText="1"/>
    </xf>
    <xf numFmtId="0" fontId="20" fillId="0" borderId="0" xfId="0" applyFont="1" applyAlignment="1">
      <alignment wrapText="1"/>
    </xf>
    <xf numFmtId="0" fontId="24" fillId="16" borderId="0" xfId="0" applyNumberFormat="1" applyFont="1" applyFill="1" applyBorder="1" applyAlignment="1">
      <alignment horizontal="center" vertical="center" wrapText="1"/>
    </xf>
    <xf numFmtId="164" fontId="20" fillId="16" borderId="0" xfId="74" applyFont="1" applyFill="1" applyBorder="1" applyAlignment="1">
      <alignment horizontal="center" vertical="center" wrapText="1"/>
    </xf>
    <xf numFmtId="4" fontId="20" fillId="16" borderId="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wrapText="1"/>
    </xf>
    <xf numFmtId="4" fontId="25" fillId="0" borderId="0" xfId="0" applyNumberFormat="1" applyFont="1" applyFill="1" applyBorder="1" applyAlignment="1">
      <alignment wrapText="1"/>
    </xf>
    <xf numFmtId="0" fontId="20" fillId="0" borderId="20" xfId="0" applyFont="1" applyBorder="1" applyAlignment="1">
      <alignment horizontal="center" vertical="center" wrapText="1"/>
    </xf>
    <xf numFmtId="0" fontId="20" fillId="0" borderId="20" xfId="0" applyFont="1" applyFill="1" applyBorder="1" applyAlignment="1">
      <alignment horizontal="center"/>
    </xf>
    <xf numFmtId="4" fontId="20" fillId="16" borderId="0" xfId="0" applyNumberFormat="1" applyFont="1" applyFill="1" applyBorder="1" applyAlignment="1">
      <alignment/>
    </xf>
    <xf numFmtId="0" fontId="24" fillId="0" borderId="20" xfId="0" applyFont="1" applyBorder="1" applyAlignment="1">
      <alignment horizontal="center" vertical="center" wrapText="1"/>
    </xf>
    <xf numFmtId="0" fontId="42" fillId="0" borderId="0" xfId="0" applyFont="1" applyBorder="1" applyAlignment="1">
      <alignment horizontal="center" vertical="center" wrapText="1"/>
    </xf>
    <xf numFmtId="4" fontId="42" fillId="0" borderId="0" xfId="0" applyNumberFormat="1" applyFont="1" applyBorder="1" applyAlignment="1">
      <alignment horizontal="center" vertical="center" wrapText="1"/>
    </xf>
    <xf numFmtId="0" fontId="42" fillId="0" borderId="0" xfId="0" applyFont="1" applyAlignment="1">
      <alignment/>
    </xf>
    <xf numFmtId="4" fontId="20" fillId="0" borderId="0" xfId="0" applyNumberFormat="1" applyFont="1" applyAlignment="1">
      <alignment horizontal="center" vertical="center"/>
    </xf>
    <xf numFmtId="0" fontId="42" fillId="0" borderId="0" xfId="0" applyFont="1" applyAlignment="1">
      <alignment horizontal="center" vertical="center" wrapText="1"/>
    </xf>
    <xf numFmtId="4" fontId="42" fillId="0" borderId="0" xfId="0" applyNumberFormat="1" applyFont="1" applyAlignment="1">
      <alignment horizontal="center" vertical="center" wrapText="1"/>
    </xf>
    <xf numFmtId="0" fontId="43" fillId="0" borderId="0" xfId="0" applyFont="1" applyBorder="1" applyAlignment="1">
      <alignment horizontal="center" vertical="center" wrapText="1"/>
    </xf>
    <xf numFmtId="4" fontId="20" fillId="0" borderId="20" xfId="0" applyNumberFormat="1" applyFont="1" applyBorder="1" applyAlignment="1">
      <alignment horizontal="center" vertical="center"/>
    </xf>
    <xf numFmtId="0" fontId="25" fillId="0" borderId="0" xfId="0" applyFont="1" applyAlignment="1">
      <alignment vertical="center"/>
    </xf>
    <xf numFmtId="0" fontId="20" fillId="16" borderId="0" xfId="0" applyNumberFormat="1" applyFont="1" applyFill="1" applyBorder="1" applyAlignment="1">
      <alignment horizontal="center" vertical="center" wrapText="1"/>
    </xf>
    <xf numFmtId="0" fontId="20" fillId="16" borderId="20" xfId="0" applyNumberFormat="1" applyFont="1" applyFill="1" applyBorder="1" applyAlignment="1">
      <alignment horizontal="center" vertical="center" wrapText="1"/>
    </xf>
    <xf numFmtId="0" fontId="20" fillId="16" borderId="20" xfId="0" applyFont="1" applyFill="1" applyBorder="1" applyAlignment="1">
      <alignment horizontal="center" vertical="center" wrapText="1"/>
    </xf>
    <xf numFmtId="4" fontId="24" fillId="0" borderId="20" xfId="0" applyNumberFormat="1" applyFont="1" applyBorder="1" applyAlignment="1">
      <alignment horizontal="center" vertical="center" wrapText="1"/>
    </xf>
    <xf numFmtId="0" fontId="20" fillId="16" borderId="0" xfId="0" applyNumberFormat="1" applyFont="1" applyFill="1" applyBorder="1" applyAlignment="1">
      <alignment horizontal="center" vertical="center" wrapText="1"/>
    </xf>
    <xf numFmtId="0" fontId="20" fillId="16" borderId="0" xfId="0" applyFont="1" applyFill="1" applyBorder="1" applyAlignment="1">
      <alignment horizontal="center" vertical="center" wrapText="1"/>
    </xf>
    <xf numFmtId="0" fontId="20" fillId="0" borderId="0" xfId="0" applyFont="1" applyBorder="1" applyAlignment="1">
      <alignment/>
    </xf>
    <xf numFmtId="4" fontId="25" fillId="16" borderId="0" xfId="0" applyNumberFormat="1" applyFont="1" applyFill="1" applyBorder="1" applyAlignment="1">
      <alignment horizontal="center" vertical="center" wrapText="1"/>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wrapText="1"/>
    </xf>
    <xf numFmtId="0" fontId="20" fillId="0" borderId="20"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24" fillId="0" borderId="20"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0" fillId="0" borderId="27" xfId="0" applyFont="1" applyFill="1" applyBorder="1" applyAlignment="1">
      <alignment horizontal="center" vertical="center" wrapText="1"/>
    </xf>
    <xf numFmtId="0" fontId="20" fillId="16" borderId="20" xfId="0" applyFont="1" applyFill="1" applyBorder="1" applyAlignment="1">
      <alignment horizontal="center" wrapText="1"/>
    </xf>
    <xf numFmtId="0" fontId="20" fillId="16" borderId="0" xfId="0"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0" fontId="35" fillId="0" borderId="20" xfId="0" applyNumberFormat="1" applyFont="1" applyBorder="1" applyAlignment="1">
      <alignment horizontal="center" vertical="center" wrapText="1"/>
    </xf>
    <xf numFmtId="0" fontId="20" fillId="0" borderId="27" xfId="0" applyFont="1" applyBorder="1" applyAlignment="1">
      <alignment horizontal="center" vertical="center" wrapText="1"/>
    </xf>
    <xf numFmtId="4" fontId="20" fillId="0" borderId="0" xfId="0" applyNumberFormat="1" applyFont="1" applyFill="1" applyAlignment="1">
      <alignment horizontal="center" vertical="center" wrapText="1"/>
    </xf>
    <xf numFmtId="0" fontId="44" fillId="0" borderId="0" xfId="0" applyFont="1" applyAlignment="1">
      <alignment/>
    </xf>
    <xf numFmtId="0" fontId="25" fillId="0" borderId="0" xfId="0" applyFont="1" applyAlignment="1">
      <alignment horizontal="left" vertical="center"/>
    </xf>
    <xf numFmtId="0" fontId="24" fillId="0" borderId="0" xfId="0" applyFont="1" applyAlignment="1">
      <alignment/>
    </xf>
    <xf numFmtId="0" fontId="24" fillId="0" borderId="25" xfId="0" applyFont="1" applyBorder="1" applyAlignment="1">
      <alignment horizontal="center" vertical="center" wrapText="1"/>
    </xf>
    <xf numFmtId="4" fontId="20" fillId="0" borderId="25" xfId="0" applyNumberFormat="1" applyFont="1" applyBorder="1" applyAlignment="1">
      <alignment horizontal="center" vertical="center" wrapText="1"/>
    </xf>
    <xf numFmtId="4" fontId="27" fillId="0" borderId="0" xfId="0" applyNumberFormat="1" applyFont="1" applyAlignment="1">
      <alignment/>
    </xf>
    <xf numFmtId="4" fontId="24" fillId="0" borderId="20" xfId="0" applyNumberFormat="1" applyFont="1" applyFill="1" applyBorder="1" applyAlignment="1">
      <alignment horizontal="center" vertical="center"/>
    </xf>
    <xf numFmtId="4" fontId="27" fillId="0" borderId="0" xfId="0" applyNumberFormat="1" applyFont="1" applyFill="1" applyAlignment="1">
      <alignment/>
    </xf>
    <xf numFmtId="0" fontId="24" fillId="0" borderId="0" xfId="0" applyFont="1" applyFill="1" applyAlignment="1">
      <alignment/>
    </xf>
    <xf numFmtId="0" fontId="24" fillId="0" borderId="20" xfId="0" applyFont="1" applyFill="1" applyBorder="1" applyAlignment="1">
      <alignment horizontal="center" vertical="center"/>
    </xf>
    <xf numFmtId="0" fontId="24" fillId="19" borderId="28" xfId="0" applyNumberFormat="1" applyFont="1" applyFill="1" applyBorder="1" applyAlignment="1">
      <alignment horizontal="center" vertical="center" wrapText="1"/>
    </xf>
    <xf numFmtId="0" fontId="24" fillId="19" borderId="29" xfId="0" applyNumberFormat="1" applyFont="1" applyFill="1" applyBorder="1" applyAlignment="1">
      <alignment horizontal="center" vertical="center" wrapText="1"/>
    </xf>
    <xf numFmtId="4" fontId="24" fillId="19" borderId="30" xfId="74" applyNumberFormat="1" applyFont="1" applyFill="1" applyBorder="1" applyAlignment="1">
      <alignment horizontal="center" vertical="center" wrapText="1"/>
    </xf>
    <xf numFmtId="0" fontId="20" fillId="0" borderId="0" xfId="0" applyFont="1" applyFill="1" applyAlignment="1">
      <alignment horizontal="center" vertical="center"/>
    </xf>
    <xf numFmtId="9" fontId="20" fillId="0" borderId="0" xfId="88" applyFont="1" applyAlignment="1">
      <alignment/>
    </xf>
    <xf numFmtId="0" fontId="20" fillId="0" borderId="0" xfId="0" applyFont="1" applyAlignment="1">
      <alignment/>
    </xf>
    <xf numFmtId="0" fontId="19" fillId="0" borderId="0" xfId="0" applyFont="1" applyAlignment="1">
      <alignment/>
    </xf>
    <xf numFmtId="0" fontId="48" fillId="0" borderId="0" xfId="0" applyFont="1" applyAlignment="1">
      <alignment/>
    </xf>
    <xf numFmtId="0" fontId="32" fillId="0" borderId="0" xfId="0" applyFont="1" applyAlignment="1">
      <alignment/>
    </xf>
    <xf numFmtId="0" fontId="25" fillId="0" borderId="0" xfId="0" applyFont="1" applyAlignment="1">
      <alignment/>
    </xf>
    <xf numFmtId="0" fontId="49" fillId="0" borderId="0" xfId="0" applyFont="1" applyAlignment="1">
      <alignment/>
    </xf>
    <xf numFmtId="0" fontId="22" fillId="0" borderId="0" xfId="0" applyFont="1" applyAlignment="1">
      <alignment horizontal="center"/>
    </xf>
    <xf numFmtId="0" fontId="50" fillId="0" borderId="0" xfId="68" applyFont="1" applyAlignment="1" applyProtection="1">
      <alignment horizontal="center"/>
      <protection/>
    </xf>
    <xf numFmtId="0" fontId="51" fillId="0" borderId="0" xfId="68" applyFont="1" applyAlignment="1" applyProtection="1">
      <alignment horizontal="center"/>
      <protection/>
    </xf>
    <xf numFmtId="0" fontId="24" fillId="19" borderId="10" xfId="0" applyFont="1" applyFill="1" applyBorder="1" applyAlignment="1">
      <alignment horizontal="center" vertical="center" wrapText="1"/>
    </xf>
    <xf numFmtId="0" fontId="24" fillId="19" borderId="21" xfId="0" applyFont="1" applyFill="1" applyBorder="1" applyAlignment="1">
      <alignment horizontal="center" vertical="center" wrapText="1"/>
    </xf>
    <xf numFmtId="0" fontId="52" fillId="19" borderId="21" xfId="0" applyFont="1" applyFill="1" applyBorder="1" applyAlignment="1">
      <alignment horizontal="center" vertical="center" wrapText="1"/>
    </xf>
    <xf numFmtId="0" fontId="53" fillId="19" borderId="21" xfId="0" applyFont="1" applyFill="1" applyBorder="1" applyAlignment="1">
      <alignment horizontal="center" vertical="center" wrapText="1"/>
    </xf>
    <xf numFmtId="0" fontId="54" fillId="19" borderId="21" xfId="0" applyFont="1" applyFill="1" applyBorder="1" applyAlignment="1">
      <alignment horizontal="center" vertical="center" wrapText="1"/>
    </xf>
    <xf numFmtId="0" fontId="54" fillId="19" borderId="31" xfId="0" applyFont="1" applyFill="1" applyBorder="1" applyAlignment="1">
      <alignment horizontal="center" vertical="center" wrapText="1"/>
    </xf>
    <xf numFmtId="0" fontId="54" fillId="19" borderId="22" xfId="0" applyFont="1" applyFill="1" applyBorder="1" applyAlignment="1">
      <alignment horizontal="center" vertical="center" wrapText="1"/>
    </xf>
    <xf numFmtId="0" fontId="55" fillId="19" borderId="13" xfId="0" applyFont="1" applyFill="1" applyBorder="1" applyAlignment="1">
      <alignment horizontal="center" vertical="center" wrapText="1"/>
    </xf>
    <xf numFmtId="0" fontId="26" fillId="19" borderId="20" xfId="0" applyFont="1" applyFill="1" applyBorder="1" applyAlignment="1">
      <alignment horizontal="center" vertical="center" wrapText="1"/>
    </xf>
    <xf numFmtId="4" fontId="56" fillId="0" borderId="20" xfId="0" applyNumberFormat="1" applyFont="1" applyBorder="1" applyAlignment="1">
      <alignment horizontal="center" vertical="center" wrapText="1"/>
    </xf>
    <xf numFmtId="4" fontId="44" fillId="0" borderId="20" xfId="0" applyNumberFormat="1" applyFont="1" applyFill="1" applyBorder="1" applyAlignment="1">
      <alignment horizontal="center" vertical="center" wrapText="1"/>
    </xf>
    <xf numFmtId="4" fontId="44" fillId="0" borderId="20" xfId="0" applyNumberFormat="1" applyFont="1" applyBorder="1" applyAlignment="1">
      <alignment horizontal="center" vertical="center" wrapText="1"/>
    </xf>
    <xf numFmtId="4" fontId="57" fillId="0" borderId="20" xfId="0" applyNumberFormat="1" applyFont="1" applyBorder="1" applyAlignment="1">
      <alignment horizontal="center" vertical="center" wrapText="1"/>
    </xf>
    <xf numFmtId="4" fontId="58" fillId="0" borderId="20" xfId="0" applyNumberFormat="1" applyFont="1" applyBorder="1" applyAlignment="1">
      <alignment horizontal="center" vertical="center" wrapText="1"/>
    </xf>
    <xf numFmtId="4" fontId="58" fillId="0" borderId="27" xfId="0" applyNumberFormat="1" applyFont="1" applyBorder="1" applyAlignment="1">
      <alignment horizontal="center" vertical="center" wrapText="1"/>
    </xf>
    <xf numFmtId="4" fontId="58" fillId="0" borderId="14" xfId="0" applyNumberFormat="1" applyFont="1" applyBorder="1" applyAlignment="1">
      <alignment horizontal="center" vertical="center" wrapText="1"/>
    </xf>
    <xf numFmtId="4" fontId="56" fillId="0" borderId="32" xfId="0" applyNumberFormat="1" applyFont="1" applyBorder="1" applyAlignment="1">
      <alignment horizontal="center" vertical="center" wrapText="1"/>
    </xf>
    <xf numFmtId="4" fontId="56" fillId="0" borderId="20" xfId="0" applyNumberFormat="1" applyFont="1" applyBorder="1" applyAlignment="1">
      <alignment horizontal="center" vertical="center"/>
    </xf>
    <xf numFmtId="0" fontId="20" fillId="0" borderId="16" xfId="0" applyFont="1" applyBorder="1" applyAlignment="1">
      <alignment horizontal="center" vertical="center" wrapText="1"/>
    </xf>
    <xf numFmtId="0" fontId="20" fillId="0" borderId="19" xfId="0" applyFont="1" applyBorder="1" applyAlignment="1">
      <alignment horizontal="center" vertical="center" wrapText="1"/>
    </xf>
    <xf numFmtId="4" fontId="52" fillId="0" borderId="19" xfId="0" applyNumberFormat="1" applyFont="1" applyBorder="1" applyAlignment="1">
      <alignment horizontal="center" vertical="center" wrapText="1"/>
    </xf>
    <xf numFmtId="4" fontId="59" fillId="0" borderId="19" xfId="0" applyNumberFormat="1" applyFont="1" applyBorder="1" applyAlignment="1">
      <alignment horizontal="center" vertical="center" wrapText="1"/>
    </xf>
    <xf numFmtId="4" fontId="60" fillId="0" borderId="19" xfId="0" applyNumberFormat="1" applyFont="1" applyBorder="1" applyAlignment="1">
      <alignment horizontal="center" vertical="center" wrapText="1"/>
    </xf>
    <xf numFmtId="4" fontId="61" fillId="0" borderId="19" xfId="0" applyNumberFormat="1" applyFont="1" applyBorder="1" applyAlignment="1">
      <alignment horizontal="center" vertical="center" wrapText="1"/>
    </xf>
    <xf numFmtId="4" fontId="61" fillId="0" borderId="17" xfId="0" applyNumberFormat="1" applyFont="1" applyBorder="1" applyAlignment="1">
      <alignment horizontal="center" vertical="center" wrapText="1"/>
    </xf>
    <xf numFmtId="0" fontId="22" fillId="0" borderId="0" xfId="0" applyFont="1" applyAlignment="1">
      <alignment wrapText="1"/>
    </xf>
    <xf numFmtId="0" fontId="41" fillId="0" borderId="0" xfId="0" applyFont="1" applyAlignment="1">
      <alignment horizontal="center"/>
    </xf>
    <xf numFmtId="0" fontId="24" fillId="0" borderId="0" xfId="0" applyFont="1" applyAlignment="1">
      <alignment/>
    </xf>
    <xf numFmtId="0" fontId="20" fillId="0" borderId="0" xfId="0" applyFont="1" applyAlignment="1">
      <alignment wrapText="1"/>
    </xf>
    <xf numFmtId="0" fontId="38" fillId="0" borderId="0" xfId="0" applyFont="1" applyAlignment="1">
      <alignment horizontal="center"/>
    </xf>
    <xf numFmtId="0" fontId="25" fillId="0" borderId="0" xfId="0" applyFont="1" applyAlignment="1">
      <alignment wrapText="1"/>
    </xf>
    <xf numFmtId="0" fontId="62" fillId="0" borderId="0" xfId="68" applyFont="1" applyAlignment="1" applyProtection="1">
      <alignment horizontal="center"/>
      <protection/>
    </xf>
    <xf numFmtId="0" fontId="25" fillId="0" borderId="0" xfId="0" applyFont="1" applyAlignment="1">
      <alignment horizontal="center"/>
    </xf>
    <xf numFmtId="0" fontId="63" fillId="0" borderId="0" xfId="68" applyFont="1" applyAlignment="1" applyProtection="1">
      <alignment horizontal="center"/>
      <protection/>
    </xf>
    <xf numFmtId="0" fontId="20" fillId="0" borderId="0" xfId="0" applyFont="1" applyAlignment="1">
      <alignment horizontal="center"/>
    </xf>
    <xf numFmtId="0" fontId="63" fillId="0" borderId="0" xfId="0" applyFont="1" applyAlignment="1">
      <alignment/>
    </xf>
    <xf numFmtId="0" fontId="64" fillId="0" borderId="0" xfId="0" applyFont="1" applyAlignment="1">
      <alignment/>
    </xf>
    <xf numFmtId="0" fontId="23" fillId="0" borderId="0" xfId="0" applyFont="1" applyAlignment="1">
      <alignment/>
    </xf>
    <xf numFmtId="0" fontId="24" fillId="0" borderId="0" xfId="0" applyFont="1" applyAlignment="1">
      <alignment/>
    </xf>
    <xf numFmtId="0" fontId="20" fillId="0" borderId="0" xfId="0" applyFont="1" applyBorder="1" applyAlignment="1">
      <alignment/>
    </xf>
    <xf numFmtId="0" fontId="20" fillId="0" borderId="0" xfId="0" applyFont="1" applyBorder="1" applyAlignment="1">
      <alignment horizontal="center" vertical="center" wrapText="1"/>
    </xf>
    <xf numFmtId="0" fontId="20" fillId="0" borderId="0" xfId="0" applyFont="1" applyAlignment="1">
      <alignment/>
    </xf>
    <xf numFmtId="0" fontId="24" fillId="7" borderId="20" xfId="0" applyFont="1" applyFill="1" applyBorder="1" applyAlignment="1">
      <alignment horizontal="center"/>
    </xf>
    <xf numFmtId="0" fontId="24" fillId="7" borderId="20" xfId="0" applyFont="1" applyFill="1" applyBorder="1" applyAlignment="1">
      <alignment horizontal="center" wrapText="1"/>
    </xf>
    <xf numFmtId="0" fontId="24" fillId="7" borderId="20" xfId="0" applyFont="1" applyFill="1" applyBorder="1" applyAlignment="1">
      <alignment horizontal="center" vertical="center"/>
    </xf>
    <xf numFmtId="0" fontId="24" fillId="7" borderId="20" xfId="0" applyFont="1" applyFill="1" applyBorder="1" applyAlignment="1">
      <alignment horizontal="center" vertical="center" wrapText="1"/>
    </xf>
    <xf numFmtId="0" fontId="20" fillId="7" borderId="20" xfId="0" applyFont="1" applyFill="1" applyBorder="1" applyAlignment="1">
      <alignment horizontal="center" vertical="center" wrapText="1"/>
    </xf>
    <xf numFmtId="0" fontId="24" fillId="0" borderId="20" xfId="0" applyFont="1" applyBorder="1" applyAlignment="1">
      <alignment horizontal="left"/>
    </xf>
    <xf numFmtId="0" fontId="20" fillId="0" borderId="20" xfId="0" applyFont="1" applyBorder="1" applyAlignment="1">
      <alignment/>
    </xf>
    <xf numFmtId="0" fontId="20" fillId="0" borderId="20" xfId="0" applyFont="1" applyBorder="1" applyAlignment="1">
      <alignment horizontal="center" vertical="center"/>
    </xf>
    <xf numFmtId="0" fontId="20" fillId="0" borderId="20" xfId="0" applyFont="1" applyBorder="1" applyAlignment="1">
      <alignment vertical="center" wrapText="1"/>
    </xf>
    <xf numFmtId="4" fontId="20" fillId="0" borderId="20" xfId="0" applyNumberFormat="1" applyFont="1" applyBorder="1" applyAlignment="1">
      <alignment vertical="center"/>
    </xf>
    <xf numFmtId="0" fontId="24" fillId="20" borderId="32" xfId="0" applyFont="1" applyFill="1" applyBorder="1" applyAlignment="1">
      <alignment horizontal="center" vertical="center"/>
    </xf>
    <xf numFmtId="4" fontId="24" fillId="20" borderId="32" xfId="0" applyNumberFormat="1" applyFont="1" applyFill="1" applyBorder="1" applyAlignment="1">
      <alignment vertical="center"/>
    </xf>
    <xf numFmtId="0" fontId="24" fillId="0" borderId="0" xfId="0" applyFont="1" applyAlignment="1">
      <alignment/>
    </xf>
    <xf numFmtId="0" fontId="24" fillId="0" borderId="0" xfId="0" applyFont="1" applyBorder="1" applyAlignment="1">
      <alignment horizontal="center" vertical="center"/>
    </xf>
    <xf numFmtId="0" fontId="24" fillId="0" borderId="0" xfId="0" applyFont="1" applyBorder="1" applyAlignment="1">
      <alignment horizontal="center"/>
    </xf>
    <xf numFmtId="0" fontId="24" fillId="0" borderId="0" xfId="0" applyFont="1" applyBorder="1" applyAlignment="1">
      <alignment horizontal="center" vertical="center" wrapText="1"/>
    </xf>
    <xf numFmtId="0" fontId="38" fillId="0" borderId="0" xfId="0" applyFont="1" applyBorder="1" applyAlignment="1">
      <alignment/>
    </xf>
    <xf numFmtId="0" fontId="38" fillId="0" borderId="0" xfId="0" applyFont="1" applyBorder="1" applyAlignment="1">
      <alignment horizontal="center" wrapText="1"/>
    </xf>
    <xf numFmtId="0" fontId="20" fillId="0" borderId="0" xfId="0" applyFont="1" applyBorder="1" applyAlignment="1">
      <alignment horizontal="center" wrapText="1"/>
    </xf>
    <xf numFmtId="0" fontId="26" fillId="0" borderId="0" xfId="0" applyFont="1" applyBorder="1" applyAlignment="1">
      <alignment horizontal="center"/>
    </xf>
    <xf numFmtId="0" fontId="38" fillId="0" borderId="0" xfId="0" applyFont="1" applyBorder="1" applyAlignment="1">
      <alignment horizontal="center"/>
    </xf>
    <xf numFmtId="0" fontId="24" fillId="7" borderId="20" xfId="83" applyFont="1" applyFill="1" applyBorder="1" applyAlignment="1">
      <alignment horizontal="center"/>
      <protection/>
    </xf>
    <xf numFmtId="0" fontId="28" fillId="7" borderId="20" xfId="83" applyFont="1" applyFill="1" applyBorder="1" applyAlignment="1">
      <alignment horizontal="center" wrapText="1"/>
      <protection/>
    </xf>
    <xf numFmtId="0" fontId="24" fillId="7" borderId="20" xfId="83" applyFont="1" applyFill="1" applyBorder="1" applyAlignment="1">
      <alignment horizontal="center" wrapText="1"/>
      <protection/>
    </xf>
    <xf numFmtId="0" fontId="24" fillId="7" borderId="20" xfId="83" applyFont="1" applyFill="1" applyBorder="1" applyAlignment="1">
      <alignment horizontal="center" vertical="center"/>
      <protection/>
    </xf>
    <xf numFmtId="0" fontId="24" fillId="7" borderId="20" xfId="83" applyFont="1" applyFill="1" applyBorder="1" applyAlignment="1">
      <alignment horizontal="center" vertical="center" wrapText="1"/>
      <protection/>
    </xf>
    <xf numFmtId="0" fontId="20" fillId="7" borderId="20" xfId="83" applyFont="1" applyFill="1" applyBorder="1" applyAlignment="1">
      <alignment horizontal="center" vertical="center" wrapText="1"/>
      <protection/>
    </xf>
    <xf numFmtId="0" fontId="24" fillId="0" borderId="20" xfId="83" applyFont="1" applyBorder="1" applyAlignment="1">
      <alignment horizontal="center"/>
      <protection/>
    </xf>
    <xf numFmtId="0" fontId="20" fillId="0" borderId="20" xfId="83" applyFont="1" applyBorder="1">
      <alignment/>
      <protection/>
    </xf>
    <xf numFmtId="0" fontId="20" fillId="0" borderId="20" xfId="83" applyFont="1" applyBorder="1" applyAlignment="1">
      <alignment horizontal="center"/>
      <protection/>
    </xf>
    <xf numFmtId="4" fontId="20" fillId="0" borderId="20" xfId="83" applyNumberFormat="1" applyFont="1" applyBorder="1">
      <alignment/>
      <protection/>
    </xf>
    <xf numFmtId="0" fontId="24" fillId="20" borderId="20" xfId="83" applyFont="1" applyFill="1" applyBorder="1" applyAlignment="1">
      <alignment horizontal="center"/>
      <protection/>
    </xf>
    <xf numFmtId="4" fontId="24" fillId="20" borderId="20" xfId="83" applyNumberFormat="1" applyFont="1" applyFill="1" applyBorder="1">
      <alignment/>
      <protection/>
    </xf>
    <xf numFmtId="0" fontId="24" fillId="0" borderId="20" xfId="0" applyFont="1" applyBorder="1" applyAlignment="1">
      <alignment vertical="center" wrapText="1"/>
    </xf>
    <xf numFmtId="0" fontId="24" fillId="19" borderId="32" xfId="0" applyFont="1" applyFill="1" applyBorder="1" applyAlignment="1">
      <alignment horizontal="center" vertical="center"/>
    </xf>
    <xf numFmtId="4" fontId="24" fillId="19" borderId="32" xfId="0" applyNumberFormat="1" applyFont="1" applyFill="1" applyBorder="1" applyAlignment="1">
      <alignment vertical="center"/>
    </xf>
    <xf numFmtId="0" fontId="24" fillId="19" borderId="20" xfId="0" applyFont="1" applyFill="1" applyBorder="1" applyAlignment="1">
      <alignment horizontal="center" vertical="center"/>
    </xf>
    <xf numFmtId="0" fontId="24" fillId="20" borderId="20" xfId="0" applyFont="1" applyFill="1" applyBorder="1" applyAlignment="1">
      <alignment vertical="center" wrapText="1"/>
    </xf>
    <xf numFmtId="0" fontId="24" fillId="20" borderId="20" xfId="0" applyFont="1" applyFill="1" applyBorder="1" applyAlignment="1">
      <alignment horizontal="center" vertical="center"/>
    </xf>
    <xf numFmtId="0" fontId="20" fillId="0" borderId="0" xfId="0" applyFont="1" applyBorder="1" applyAlignment="1">
      <alignment wrapText="1"/>
    </xf>
    <xf numFmtId="0" fontId="20" fillId="0" borderId="0" xfId="0" applyFont="1" applyAlignment="1">
      <alignment vertical="center"/>
    </xf>
    <xf numFmtId="0" fontId="24" fillId="20" borderId="20" xfId="0" applyFont="1" applyFill="1" applyBorder="1" applyAlignment="1">
      <alignment horizontal="center"/>
    </xf>
    <xf numFmtId="0" fontId="24" fillId="20" borderId="20" xfId="0" applyFont="1" applyFill="1" applyBorder="1" applyAlignment="1">
      <alignment/>
    </xf>
    <xf numFmtId="0" fontId="24" fillId="20" borderId="20" xfId="0" applyFont="1" applyFill="1" applyBorder="1" applyAlignment="1">
      <alignment wrapText="1"/>
    </xf>
    <xf numFmtId="4" fontId="24" fillId="20" borderId="32" xfId="0" applyNumberFormat="1" applyFont="1" applyFill="1" applyBorder="1" applyAlignment="1">
      <alignment/>
    </xf>
    <xf numFmtId="0" fontId="20" fillId="0" borderId="20" xfId="0" applyFont="1" applyBorder="1" applyAlignment="1">
      <alignment horizontal="center" vertical="center" wrapText="1"/>
    </xf>
    <xf numFmtId="0" fontId="24" fillId="20" borderId="20" xfId="0" applyFont="1" applyFill="1" applyBorder="1" applyAlignment="1">
      <alignment horizontal="center" vertical="center" wrapText="1"/>
    </xf>
    <xf numFmtId="4" fontId="24" fillId="20" borderId="20" xfId="0" applyNumberFormat="1" applyFont="1" applyFill="1" applyBorder="1" applyAlignment="1">
      <alignment/>
    </xf>
    <xf numFmtId="0" fontId="24" fillId="0" borderId="0" xfId="0" applyFont="1" applyFill="1" applyBorder="1" applyAlignment="1">
      <alignment horizontal="center"/>
    </xf>
    <xf numFmtId="4" fontId="24" fillId="0" borderId="0" xfId="0" applyNumberFormat="1" applyFont="1" applyFill="1" applyBorder="1" applyAlignment="1">
      <alignment/>
    </xf>
    <xf numFmtId="0" fontId="20" fillId="0" borderId="0" xfId="0" applyFont="1" applyFill="1" applyAlignment="1">
      <alignment/>
    </xf>
    <xf numFmtId="0" fontId="20" fillId="0" borderId="0" xfId="0" applyFont="1" applyAlignment="1">
      <alignment wrapText="1"/>
    </xf>
    <xf numFmtId="0" fontId="24" fillId="0" borderId="20" xfId="0" applyFont="1" applyBorder="1" applyAlignment="1">
      <alignment horizontal="left" vertical="center"/>
    </xf>
    <xf numFmtId="0" fontId="20" fillId="0" borderId="20" xfId="0" applyFont="1" applyBorder="1" applyAlignment="1">
      <alignment vertical="center"/>
    </xf>
    <xf numFmtId="0" fontId="24" fillId="0" borderId="20" xfId="0" applyFont="1" applyBorder="1" applyAlignment="1">
      <alignment horizontal="center" vertical="center" wrapText="1"/>
    </xf>
    <xf numFmtId="4" fontId="24" fillId="20" borderId="20" xfId="0" applyNumberFormat="1" applyFont="1" applyFill="1" applyBorder="1" applyAlignment="1">
      <alignment vertical="center"/>
    </xf>
    <xf numFmtId="0" fontId="24" fillId="0" borderId="20" xfId="0" applyFont="1" applyBorder="1" applyAlignment="1">
      <alignment horizontal="center" vertical="center"/>
    </xf>
    <xf numFmtId="0" fontId="20" fillId="0" borderId="23" xfId="0" applyFont="1" applyBorder="1" applyAlignment="1">
      <alignment horizontal="center" vertical="center"/>
    </xf>
    <xf numFmtId="4" fontId="20" fillId="0" borderId="23" xfId="0" applyNumberFormat="1" applyFont="1" applyBorder="1" applyAlignment="1">
      <alignment vertical="center"/>
    </xf>
    <xf numFmtId="0" fontId="20" fillId="0" borderId="33" xfId="0" applyFont="1" applyBorder="1" applyAlignment="1">
      <alignment/>
    </xf>
    <xf numFmtId="0" fontId="24" fillId="0" borderId="27" xfId="0" applyFont="1" applyFill="1" applyBorder="1" applyAlignment="1">
      <alignment/>
    </xf>
    <xf numFmtId="4" fontId="24" fillId="0" borderId="26" xfId="0" applyNumberFormat="1" applyFont="1" applyFill="1" applyBorder="1" applyAlignment="1">
      <alignment/>
    </xf>
    <xf numFmtId="0" fontId="24" fillId="0" borderId="26" xfId="0" applyFont="1" applyFill="1" applyBorder="1" applyAlignment="1">
      <alignment/>
    </xf>
    <xf numFmtId="0" fontId="24" fillId="0" borderId="0" xfId="0" applyFont="1" applyFill="1" applyBorder="1" applyAlignment="1">
      <alignment horizontal="center" vertical="center" wrapText="1"/>
    </xf>
    <xf numFmtId="0" fontId="24" fillId="0" borderId="0" xfId="0" applyFont="1" applyFill="1" applyAlignment="1">
      <alignment/>
    </xf>
    <xf numFmtId="0" fontId="28" fillId="10" borderId="27" xfId="0" applyFont="1" applyFill="1" applyBorder="1" applyAlignment="1">
      <alignment horizontal="left"/>
    </xf>
    <xf numFmtId="4" fontId="28" fillId="10" borderId="26" xfId="0" applyNumberFormat="1" applyFont="1" applyFill="1" applyBorder="1" applyAlignment="1">
      <alignment/>
    </xf>
    <xf numFmtId="0" fontId="23" fillId="10" borderId="26" xfId="0" applyFont="1" applyFill="1" applyBorder="1" applyAlignment="1">
      <alignment/>
    </xf>
    <xf numFmtId="0" fontId="23" fillId="0" borderId="0" xfId="0" applyFont="1" applyBorder="1" applyAlignment="1">
      <alignment horizontal="center" vertical="center" wrapText="1"/>
    </xf>
    <xf numFmtId="0" fontId="23" fillId="0" borderId="0" xfId="0" applyFont="1" applyAlignment="1">
      <alignment/>
    </xf>
    <xf numFmtId="0" fontId="26" fillId="0" borderId="19" xfId="0" applyFont="1" applyBorder="1" applyAlignment="1">
      <alignment horizontal="right"/>
    </xf>
    <xf numFmtId="0" fontId="66" fillId="0" borderId="0" xfId="0" applyFont="1" applyAlignment="1">
      <alignment horizontal="center"/>
    </xf>
    <xf numFmtId="0" fontId="20" fillId="0" borderId="20" xfId="0" applyFont="1" applyBorder="1" applyAlignment="1">
      <alignment horizontal="center" vertical="center"/>
    </xf>
    <xf numFmtId="0" fontId="20" fillId="0" borderId="20" xfId="0" applyFont="1" applyBorder="1" applyAlignment="1">
      <alignment vertical="center" wrapText="1"/>
    </xf>
    <xf numFmtId="4" fontId="20" fillId="0" borderId="20" xfId="0" applyNumberFormat="1" applyFont="1" applyBorder="1" applyAlignment="1">
      <alignment vertical="center"/>
    </xf>
    <xf numFmtId="4" fontId="20" fillId="0" borderId="0" xfId="0" applyNumberFormat="1" applyFont="1" applyBorder="1" applyAlignment="1">
      <alignment wrapText="1"/>
    </xf>
    <xf numFmtId="0" fontId="26" fillId="0" borderId="20" xfId="0" applyFont="1" applyBorder="1" applyAlignment="1">
      <alignment horizontal="center" wrapText="1"/>
    </xf>
    <xf numFmtId="0" fontId="24" fillId="20" borderId="32" xfId="0" applyFont="1" applyFill="1" applyBorder="1" applyAlignment="1">
      <alignment vertical="center" wrapText="1"/>
    </xf>
    <xf numFmtId="0" fontId="24" fillId="0" borderId="0" xfId="0" applyFont="1" applyBorder="1" applyAlignment="1">
      <alignment horizontal="center" vertical="center" wrapText="1"/>
    </xf>
    <xf numFmtId="0" fontId="20" fillId="0" borderId="0" xfId="0" applyFont="1" applyBorder="1" applyAlignment="1">
      <alignment horizontal="center" wrapText="1"/>
    </xf>
    <xf numFmtId="0" fontId="24" fillId="7" borderId="20" xfId="83" applyFont="1" applyFill="1" applyBorder="1" applyAlignment="1">
      <alignment horizontal="center" wrapText="1"/>
      <protection/>
    </xf>
    <xf numFmtId="0" fontId="24" fillId="7" borderId="20" xfId="83" applyFont="1" applyFill="1" applyBorder="1" applyAlignment="1">
      <alignment horizontal="center" vertical="center" wrapText="1"/>
      <protection/>
    </xf>
    <xf numFmtId="0" fontId="26" fillId="0" borderId="20" xfId="83" applyFont="1" applyBorder="1" applyAlignment="1">
      <alignment horizontal="center" wrapText="1"/>
      <protection/>
    </xf>
    <xf numFmtId="0" fontId="20" fillId="0" borderId="20" xfId="83" applyFont="1" applyBorder="1" applyAlignment="1">
      <alignment wrapText="1"/>
      <protection/>
    </xf>
    <xf numFmtId="0" fontId="24" fillId="20" borderId="20" xfId="83" applyFont="1" applyFill="1" applyBorder="1" applyAlignment="1">
      <alignment wrapText="1"/>
      <protection/>
    </xf>
    <xf numFmtId="0" fontId="24" fillId="19" borderId="32" xfId="0" applyFont="1" applyFill="1" applyBorder="1" applyAlignment="1">
      <alignment vertical="center" wrapText="1"/>
    </xf>
    <xf numFmtId="0" fontId="20" fillId="16" borderId="20" xfId="0" applyFont="1" applyFill="1" applyBorder="1" applyAlignment="1">
      <alignment horizontal="left" vertical="center" wrapText="1"/>
    </xf>
    <xf numFmtId="0" fontId="24" fillId="19" borderId="20" xfId="0" applyFont="1" applyFill="1" applyBorder="1" applyAlignment="1">
      <alignment vertical="center" wrapText="1"/>
    </xf>
    <xf numFmtId="0" fontId="24" fillId="20" borderId="20" xfId="0" applyFont="1" applyFill="1" applyBorder="1" applyAlignment="1">
      <alignment vertical="center" wrapText="1"/>
    </xf>
    <xf numFmtId="0" fontId="20" fillId="20" borderId="20" xfId="0" applyFont="1" applyFill="1" applyBorder="1" applyAlignment="1">
      <alignment vertical="center" wrapText="1"/>
    </xf>
    <xf numFmtId="4" fontId="20" fillId="0" borderId="0" xfId="0" applyNumberFormat="1" applyFont="1" applyAlignment="1">
      <alignment wrapText="1"/>
    </xf>
    <xf numFmtId="0" fontId="20" fillId="0" borderId="23" xfId="0" applyFont="1" applyBorder="1" applyAlignment="1">
      <alignment vertical="center" wrapText="1"/>
    </xf>
    <xf numFmtId="4" fontId="20" fillId="0" borderId="33" xfId="0" applyNumberFormat="1" applyFont="1" applyBorder="1" applyAlignment="1">
      <alignment wrapText="1"/>
    </xf>
    <xf numFmtId="4" fontId="24" fillId="0" borderId="26" xfId="0" applyNumberFormat="1" applyFont="1" applyFill="1" applyBorder="1" applyAlignment="1">
      <alignment wrapText="1"/>
    </xf>
    <xf numFmtId="4" fontId="20" fillId="10" borderId="26" xfId="0" applyNumberFormat="1" applyFont="1" applyFill="1" applyBorder="1" applyAlignment="1">
      <alignment wrapText="1"/>
    </xf>
    <xf numFmtId="0" fontId="28" fillId="0" borderId="0" xfId="0" applyFont="1" applyBorder="1" applyAlignment="1">
      <alignment horizontal="center" wrapText="1"/>
    </xf>
    <xf numFmtId="0" fontId="28" fillId="7" borderId="20" xfId="0" applyFont="1" applyFill="1" applyBorder="1" applyAlignment="1">
      <alignment horizontal="center" wrapText="1"/>
    </xf>
    <xf numFmtId="0" fontId="20" fillId="0" borderId="20" xfId="0" applyFont="1" applyBorder="1" applyAlignment="1">
      <alignment wrapText="1"/>
    </xf>
    <xf numFmtId="0" fontId="20" fillId="0" borderId="20" xfId="0" applyFont="1" applyBorder="1" applyAlignment="1">
      <alignment horizontal="center" wrapText="1"/>
    </xf>
    <xf numFmtId="0" fontId="24" fillId="20" borderId="32" xfId="0" applyFont="1" applyFill="1" applyBorder="1" applyAlignment="1">
      <alignment horizontal="center" vertical="center" wrapText="1"/>
    </xf>
    <xf numFmtId="0" fontId="24" fillId="0" borderId="0" xfId="0" applyFont="1" applyBorder="1" applyAlignment="1">
      <alignment horizontal="center" wrapText="1"/>
    </xf>
    <xf numFmtId="0" fontId="24" fillId="0" borderId="20" xfId="83" applyFont="1" applyBorder="1" applyAlignment="1">
      <alignment horizontal="center" wrapText="1"/>
      <protection/>
    </xf>
    <xf numFmtId="0" fontId="24" fillId="20" borderId="20" xfId="83" applyFont="1" applyFill="1" applyBorder="1" applyAlignment="1">
      <alignment horizontal="center" wrapText="1"/>
      <protection/>
    </xf>
    <xf numFmtId="0" fontId="24" fillId="19" borderId="32" xfId="0" applyFont="1" applyFill="1" applyBorder="1" applyAlignment="1">
      <alignment horizontal="center" vertical="center" wrapText="1"/>
    </xf>
    <xf numFmtId="0" fontId="24" fillId="19" borderId="20" xfId="0" applyFont="1" applyFill="1" applyBorder="1" applyAlignment="1">
      <alignment horizontal="center" vertical="center" wrapText="1"/>
    </xf>
    <xf numFmtId="0" fontId="20" fillId="20" borderId="20" xfId="0" applyFont="1" applyFill="1" applyBorder="1" applyAlignment="1">
      <alignment horizontal="center" vertical="center" wrapText="1"/>
    </xf>
    <xf numFmtId="0" fontId="24" fillId="20" borderId="20" xfId="0" applyFont="1" applyFill="1" applyBorder="1" applyAlignment="1">
      <alignment horizontal="center" wrapText="1"/>
    </xf>
    <xf numFmtId="0" fontId="24" fillId="0" borderId="0" xfId="0" applyFont="1" applyFill="1" applyBorder="1" applyAlignment="1">
      <alignment horizontal="center" wrapText="1"/>
    </xf>
    <xf numFmtId="0" fontId="20" fillId="0" borderId="0" xfId="0" applyFont="1" applyAlignment="1">
      <alignment horizontal="center" wrapText="1"/>
    </xf>
    <xf numFmtId="0" fontId="20" fillId="0" borderId="23" xfId="0" applyFont="1" applyBorder="1" applyAlignment="1">
      <alignment horizontal="center" vertical="center" wrapText="1"/>
    </xf>
    <xf numFmtId="0" fontId="20" fillId="0" borderId="33" xfId="0" applyFont="1" applyBorder="1" applyAlignment="1">
      <alignment horizontal="center" wrapText="1"/>
    </xf>
    <xf numFmtId="0" fontId="20" fillId="0" borderId="33" xfId="0" applyFont="1" applyBorder="1" applyAlignment="1">
      <alignment wrapText="1"/>
    </xf>
    <xf numFmtId="0" fontId="24" fillId="0" borderId="25" xfId="0" applyFont="1" applyFill="1" applyBorder="1" applyAlignment="1">
      <alignment horizontal="center" wrapText="1"/>
    </xf>
    <xf numFmtId="0" fontId="24" fillId="0" borderId="25" xfId="0" applyFont="1" applyFill="1" applyBorder="1" applyAlignment="1">
      <alignment wrapText="1"/>
    </xf>
    <xf numFmtId="0" fontId="23" fillId="10" borderId="25" xfId="0" applyFont="1" applyFill="1" applyBorder="1" applyAlignment="1">
      <alignment wrapText="1"/>
    </xf>
    <xf numFmtId="0" fontId="20" fillId="0" borderId="20" xfId="83" applyFont="1" applyBorder="1" applyAlignment="1">
      <alignment horizontal="center" wrapText="1"/>
      <protection/>
    </xf>
    <xf numFmtId="0" fontId="24" fillId="0" borderId="20" xfId="0" applyFont="1" applyFill="1" applyBorder="1" applyAlignment="1">
      <alignment horizontal="center" vertical="center" wrapText="1"/>
    </xf>
    <xf numFmtId="0" fontId="24" fillId="0" borderId="23" xfId="0" applyFont="1" applyBorder="1" applyAlignment="1">
      <alignment horizontal="center" vertical="center" wrapText="1"/>
    </xf>
    <xf numFmtId="0" fontId="23" fillId="10" borderId="25" xfId="0" applyFont="1" applyFill="1" applyBorder="1" applyAlignment="1">
      <alignment horizontal="center" wrapText="1"/>
    </xf>
    <xf numFmtId="0" fontId="20" fillId="16" borderId="20" xfId="0" applyFont="1" applyFill="1" applyBorder="1" applyAlignment="1">
      <alignment horizontal="center" vertical="center" wrapText="1"/>
    </xf>
    <xf numFmtId="0" fontId="41" fillId="0" borderId="0" xfId="0" applyFont="1" applyAlignment="1">
      <alignment horizontal="center"/>
    </xf>
    <xf numFmtId="4" fontId="41" fillId="0" borderId="0" xfId="0" applyNumberFormat="1" applyFont="1" applyAlignment="1">
      <alignment horizontal="center"/>
    </xf>
    <xf numFmtId="0" fontId="24" fillId="19" borderId="20" xfId="0" applyFont="1" applyFill="1" applyBorder="1" applyAlignment="1">
      <alignment horizontal="center" vertical="center" wrapText="1"/>
    </xf>
    <xf numFmtId="0" fontId="24" fillId="19" borderId="21" xfId="0" applyFont="1" applyFill="1" applyBorder="1" applyAlignment="1">
      <alignment horizontal="center" vertical="center" wrapText="1"/>
    </xf>
    <xf numFmtId="0" fontId="19" fillId="0" borderId="0" xfId="0" applyFont="1" applyAlignment="1">
      <alignment/>
    </xf>
    <xf numFmtId="0" fontId="33" fillId="0" borderId="0" xfId="0" applyFont="1" applyAlignment="1">
      <alignment/>
    </xf>
    <xf numFmtId="0" fontId="24" fillId="0" borderId="0" xfId="0" applyFont="1" applyFill="1" applyBorder="1" applyAlignment="1">
      <alignment horizontal="left" wrapText="1"/>
    </xf>
    <xf numFmtId="0" fontId="20" fillId="0" borderId="0" xfId="0" applyFont="1" applyFill="1" applyBorder="1" applyAlignment="1">
      <alignment horizontal="left" wrapText="1"/>
    </xf>
    <xf numFmtId="0" fontId="24" fillId="19" borderId="16" xfId="0" applyFont="1" applyFill="1" applyBorder="1" applyAlignment="1">
      <alignment horizontal="center" vertical="center" wrapText="1"/>
    </xf>
    <xf numFmtId="0" fontId="24" fillId="19" borderId="19" xfId="0" applyFont="1" applyFill="1" applyBorder="1" applyAlignment="1">
      <alignment horizontal="center" vertical="center" wrapText="1"/>
    </xf>
    <xf numFmtId="0" fontId="24" fillId="0" borderId="0" xfId="0" applyFont="1" applyFill="1" applyBorder="1" applyAlignment="1">
      <alignment horizontal="center" wrapText="1"/>
    </xf>
    <xf numFmtId="0" fontId="20" fillId="0" borderId="0" xfId="0" applyFont="1" applyFill="1" applyBorder="1" applyAlignment="1">
      <alignment horizontal="center" wrapText="1"/>
    </xf>
    <xf numFmtId="9" fontId="19" fillId="0" borderId="0" xfId="88" applyFont="1" applyAlignment="1">
      <alignment/>
    </xf>
    <xf numFmtId="9" fontId="33" fillId="0" borderId="0" xfId="88" applyFont="1" applyAlignment="1">
      <alignment/>
    </xf>
    <xf numFmtId="0" fontId="25" fillId="0" borderId="24" xfId="0" applyFont="1" applyBorder="1" applyAlignment="1">
      <alignment horizontal="left" vertical="top" wrapText="1"/>
    </xf>
    <xf numFmtId="0" fontId="25" fillId="0" borderId="0" xfId="0" applyFont="1" applyAlignment="1">
      <alignment horizontal="left" vertical="top" wrapText="1"/>
    </xf>
    <xf numFmtId="0" fontId="20" fillId="0" borderId="24" xfId="0" applyFont="1" applyBorder="1" applyAlignment="1">
      <alignment horizontal="left" vertical="top" wrapText="1"/>
    </xf>
    <xf numFmtId="0" fontId="20" fillId="0" borderId="0" xfId="0" applyFont="1" applyAlignment="1">
      <alignment horizontal="left" vertical="top" wrapText="1"/>
    </xf>
    <xf numFmtId="0" fontId="19" fillId="0" borderId="0" xfId="0" applyFont="1" applyAlignment="1">
      <alignment/>
    </xf>
    <xf numFmtId="0" fontId="33" fillId="0" borderId="0" xfId="0" applyFont="1" applyAlignment="1">
      <alignment/>
    </xf>
  </cellXfs>
  <cellStyles count="9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omma" xfId="60"/>
    <cellStyle name="Comma [0]" xfId="61"/>
    <cellStyle name="Explanatory Text" xfId="62"/>
    <cellStyle name="Good" xfId="63"/>
    <cellStyle name="Heading 1" xfId="64"/>
    <cellStyle name="Heading 2" xfId="65"/>
    <cellStyle name="Heading 3" xfId="66"/>
    <cellStyle name="Heading 4" xfId="67"/>
    <cellStyle name="Hyperlink" xfId="68"/>
    <cellStyle name="Check Cell" xfId="69"/>
    <cellStyle name="Chybně" xfId="70"/>
    <cellStyle name="Input" xfId="71"/>
    <cellStyle name="Kontrolní buňka" xfId="72"/>
    <cellStyle name="Linked Cell" xfId="73"/>
    <cellStyle name="Currency" xfId="74"/>
    <cellStyle name="Currency [0]" xfId="75"/>
    <cellStyle name="Nadpis 1" xfId="76"/>
    <cellStyle name="Nadpis 2" xfId="77"/>
    <cellStyle name="Nadpis 3" xfId="78"/>
    <cellStyle name="Nadpis 4" xfId="79"/>
    <cellStyle name="Název" xfId="80"/>
    <cellStyle name="Neutral" xfId="81"/>
    <cellStyle name="Neutrální" xfId="82"/>
    <cellStyle name="Normální 2" xfId="83"/>
    <cellStyle name="Note" xfId="84"/>
    <cellStyle name="Output" xfId="85"/>
    <cellStyle name="Followed Hyperlink" xfId="86"/>
    <cellStyle name="Poznámka" xfId="87"/>
    <cellStyle name="Percent" xfId="88"/>
    <cellStyle name="Propojená buňka" xfId="89"/>
    <cellStyle name="Správně" xfId="90"/>
    <cellStyle name="Text upozornění" xfId="91"/>
    <cellStyle name="Title" xfId="92"/>
    <cellStyle name="Total" xfId="93"/>
    <cellStyle name="Vstup" xfId="94"/>
    <cellStyle name="Výpočet" xfId="95"/>
    <cellStyle name="Výstup" xfId="96"/>
    <cellStyle name="Vysvětlující text" xfId="97"/>
    <cellStyle name="Warning Text" xfId="98"/>
    <cellStyle name="Zvýraznění 1" xfId="99"/>
    <cellStyle name="Zvýraznění 2" xfId="100"/>
    <cellStyle name="Zvýraznění 3" xfId="101"/>
    <cellStyle name="Zvýraznění 4" xfId="102"/>
    <cellStyle name="Zvýraznění 5" xfId="103"/>
    <cellStyle name="Zvýraznění 6"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ityfinance.cz/" TargetMode="External" /><Relationship Id="rId2" Type="http://schemas.openxmlformats.org/officeDocument/2006/relationships/hyperlink" Target="http://www.aqe.cz/" TargetMode="External" /><Relationship Id="rId3" Type="http://schemas.openxmlformats.org/officeDocument/2006/relationships/hyperlink" Target="http://www.smocr.cz/"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C00000"/>
  </sheetPr>
  <dimension ref="A1:C21"/>
  <sheetViews>
    <sheetView tabSelected="1" zoomScalePageLayoutView="0" workbookViewId="0" topLeftCell="A1">
      <selection activeCell="A4" sqref="A4"/>
    </sheetView>
  </sheetViews>
  <sheetFormatPr defaultColWidth="9.140625" defaultRowHeight="12.75"/>
  <cols>
    <col min="1" max="1" width="30.00390625" style="1" customWidth="1"/>
    <col min="2" max="2" width="37.00390625" style="1" customWidth="1"/>
    <col min="3" max="3" width="18.00390625" style="1" customWidth="1"/>
    <col min="4" max="16384" width="9.140625" style="1" customWidth="1"/>
  </cols>
  <sheetData>
    <row r="1" ht="12.75">
      <c r="A1" s="1" t="s">
        <v>348</v>
      </c>
    </row>
    <row r="2" ht="18.75">
      <c r="A2" s="6" t="s">
        <v>590</v>
      </c>
    </row>
    <row r="3" ht="15.75">
      <c r="A3" s="3" t="s">
        <v>591</v>
      </c>
    </row>
    <row r="4" ht="15.75">
      <c r="A4" s="3"/>
    </row>
    <row r="5" ht="15.75">
      <c r="A5" s="3" t="s">
        <v>468</v>
      </c>
    </row>
    <row r="6" ht="15.75">
      <c r="A6" s="3"/>
    </row>
    <row r="7" spans="1:2" ht="19.5" thickBot="1">
      <c r="A7" s="6"/>
      <c r="B7" s="363" t="s">
        <v>300</v>
      </c>
    </row>
    <row r="8" spans="1:2" ht="18.75">
      <c r="A8" s="7" t="s">
        <v>546</v>
      </c>
      <c r="B8" s="9">
        <v>193592</v>
      </c>
    </row>
    <row r="9" spans="1:3" ht="24" customHeight="1">
      <c r="A9" s="8" t="s">
        <v>544</v>
      </c>
      <c r="B9" s="9">
        <v>45981</v>
      </c>
      <c r="C9" s="74" t="s">
        <v>115</v>
      </c>
    </row>
    <row r="10" spans="1:2" ht="21">
      <c r="A10" s="10" t="s">
        <v>548</v>
      </c>
      <c r="B10" s="11">
        <f>SUM(B8:B9)</f>
        <v>239573</v>
      </c>
    </row>
    <row r="11" spans="1:2" ht="18.75">
      <c r="A11" s="12"/>
      <c r="B11" s="13"/>
    </row>
    <row r="12" spans="1:2" ht="18.75">
      <c r="A12" s="14" t="s">
        <v>547</v>
      </c>
      <c r="B12" s="15">
        <v>236878</v>
      </c>
    </row>
    <row r="13" spans="1:3" ht="18.75">
      <c r="A13" s="8" t="s">
        <v>545</v>
      </c>
      <c r="B13" s="16">
        <v>2695</v>
      </c>
      <c r="C13" s="1" t="s">
        <v>274</v>
      </c>
    </row>
    <row r="14" spans="1:3" ht="21.75" thickBot="1">
      <c r="A14" s="17" t="s">
        <v>549</v>
      </c>
      <c r="B14" s="18">
        <f>SUM(B12:B13)</f>
        <v>239573</v>
      </c>
      <c r="C14" s="74"/>
    </row>
    <row r="15" ht="19.5" customHeight="1"/>
    <row r="16" s="3" customFormat="1" ht="16.5" customHeight="1">
      <c r="A16" s="3" t="s">
        <v>173</v>
      </c>
    </row>
    <row r="17" s="3" customFormat="1" ht="16.5" customHeight="1"/>
    <row r="18" ht="17.25" customHeight="1" thickBot="1">
      <c r="B18" s="363" t="s">
        <v>300</v>
      </c>
    </row>
    <row r="19" spans="1:2" ht="18.75">
      <c r="A19" s="31" t="s">
        <v>146</v>
      </c>
      <c r="B19" s="32">
        <v>193592</v>
      </c>
    </row>
    <row r="20" spans="1:2" ht="18.75">
      <c r="A20" s="31" t="s">
        <v>378</v>
      </c>
      <c r="B20" s="32">
        <v>43286</v>
      </c>
    </row>
    <row r="21" spans="1:2" ht="18.75">
      <c r="A21" s="31" t="s">
        <v>547</v>
      </c>
      <c r="B21" s="32">
        <f>SUM(B19:B20)</f>
        <v>236878</v>
      </c>
    </row>
  </sheetData>
  <sheetProtection/>
  <printOptions/>
  <pageMargins left="0.787401575" right="0.787401575" top="0.984251969" bottom="0.984251969" header="0.4921259845" footer="0.4921259845"/>
  <pageSetup horizontalDpi="600" verticalDpi="600" orientation="landscape" paperSize="9" r:id="rId1"/>
  <headerFooter alignWithMargins="0">
    <oddFooter>&amp;C&amp;F&amp;Rstránka &amp;P</oddFooter>
  </headerFooter>
</worksheet>
</file>

<file path=xl/worksheets/sheet2.xml><?xml version="1.0" encoding="utf-8"?>
<worksheet xmlns="http://schemas.openxmlformats.org/spreadsheetml/2006/main" xmlns:r="http://schemas.openxmlformats.org/officeDocument/2006/relationships">
  <sheetPr>
    <tabColor rgb="FFC00000"/>
  </sheetPr>
  <dimension ref="A1:H147"/>
  <sheetViews>
    <sheetView zoomScaleSheetLayoutView="110" zoomScalePageLayoutView="0" workbookViewId="0" topLeftCell="A1">
      <selection activeCell="E5" sqref="E5"/>
    </sheetView>
  </sheetViews>
  <sheetFormatPr defaultColWidth="9.140625" defaultRowHeight="12.75"/>
  <cols>
    <col min="1" max="1" width="5.57421875" style="91" bestFit="1" customWidth="1"/>
    <col min="2" max="2" width="9.57421875" style="91" bestFit="1" customWidth="1"/>
    <col min="3" max="3" width="26.00390625" style="91" customWidth="1"/>
    <col min="4" max="4" width="62.28125" style="91" customWidth="1"/>
    <col min="5" max="5" width="14.421875" style="91" customWidth="1"/>
    <col min="6" max="6" width="12.00390625" style="91" customWidth="1"/>
    <col min="7" max="16384" width="9.140625" style="91" customWidth="1"/>
  </cols>
  <sheetData>
    <row r="1" ht="12.75">
      <c r="A1" s="91" t="s">
        <v>343</v>
      </c>
    </row>
    <row r="2" spans="1:5" s="92" customFormat="1" ht="18.75">
      <c r="A2" s="417" t="s">
        <v>242</v>
      </c>
      <c r="B2" s="418"/>
      <c r="C2" s="418"/>
      <c r="D2" s="418"/>
      <c r="E2" s="418"/>
    </row>
    <row r="3" spans="1:8" ht="16.5" customHeight="1" thickBot="1">
      <c r="A3" s="93"/>
      <c r="B3" s="93"/>
      <c r="C3" s="93"/>
      <c r="D3" s="289"/>
      <c r="E3" s="364" t="s">
        <v>300</v>
      </c>
      <c r="F3" s="93"/>
      <c r="G3" s="93"/>
      <c r="H3" s="93"/>
    </row>
    <row r="4" spans="1:5" ht="36.75" customHeight="1">
      <c r="A4" s="94" t="s">
        <v>584</v>
      </c>
      <c r="B4" s="416" t="s">
        <v>483</v>
      </c>
      <c r="C4" s="416" t="s">
        <v>484</v>
      </c>
      <c r="D4" s="416" t="s">
        <v>485</v>
      </c>
      <c r="E4" s="416" t="s">
        <v>587</v>
      </c>
    </row>
    <row r="5" spans="1:5" ht="63.75">
      <c r="A5" s="95"/>
      <c r="B5" s="96">
        <v>1111</v>
      </c>
      <c r="C5" s="96" t="s">
        <v>525</v>
      </c>
      <c r="D5" s="34" t="s">
        <v>262</v>
      </c>
      <c r="E5" s="97">
        <v>26268</v>
      </c>
    </row>
    <row r="6" spans="1:5" ht="63.75">
      <c r="A6" s="95"/>
      <c r="B6" s="96">
        <v>1112</v>
      </c>
      <c r="C6" s="34" t="s">
        <v>253</v>
      </c>
      <c r="D6" s="34" t="s">
        <v>262</v>
      </c>
      <c r="E6" s="97">
        <v>700</v>
      </c>
    </row>
    <row r="7" spans="1:5" ht="63.75">
      <c r="A7" s="95"/>
      <c r="B7" s="96">
        <v>1113</v>
      </c>
      <c r="C7" s="96" t="s">
        <v>526</v>
      </c>
      <c r="D7" s="34" t="s">
        <v>262</v>
      </c>
      <c r="E7" s="97">
        <v>2170</v>
      </c>
    </row>
    <row r="8" spans="1:5" ht="63.75">
      <c r="A8" s="95"/>
      <c r="B8" s="96">
        <v>1121</v>
      </c>
      <c r="C8" s="96" t="s">
        <v>147</v>
      </c>
      <c r="D8" s="34" t="s">
        <v>262</v>
      </c>
      <c r="E8" s="97">
        <v>23377</v>
      </c>
    </row>
    <row r="9" spans="1:6" ht="63.75">
      <c r="A9" s="95"/>
      <c r="B9" s="96">
        <v>1211</v>
      </c>
      <c r="C9" s="96" t="s">
        <v>149</v>
      </c>
      <c r="D9" s="34" t="s">
        <v>262</v>
      </c>
      <c r="E9" s="97">
        <v>54747</v>
      </c>
      <c r="F9" s="141"/>
    </row>
    <row r="10" spans="1:5" ht="63.75">
      <c r="A10" s="95"/>
      <c r="B10" s="96">
        <v>1511</v>
      </c>
      <c r="C10" s="96" t="s">
        <v>148</v>
      </c>
      <c r="D10" s="34" t="s">
        <v>263</v>
      </c>
      <c r="E10" s="97">
        <v>3625</v>
      </c>
    </row>
    <row r="11" spans="1:5" s="100" customFormat="1" ht="63.75">
      <c r="A11" s="95"/>
      <c r="B11" s="98">
        <v>1334</v>
      </c>
      <c r="C11" s="98" t="s">
        <v>157</v>
      </c>
      <c r="D11" s="35" t="s">
        <v>254</v>
      </c>
      <c r="E11" s="99">
        <v>155</v>
      </c>
    </row>
    <row r="12" spans="1:6" s="100" customFormat="1" ht="89.25">
      <c r="A12" s="95"/>
      <c r="B12" s="98">
        <v>1340</v>
      </c>
      <c r="C12" s="98" t="s">
        <v>381</v>
      </c>
      <c r="D12" s="98" t="s">
        <v>244</v>
      </c>
      <c r="E12" s="99">
        <v>3736</v>
      </c>
      <c r="F12" s="102"/>
    </row>
    <row r="13" spans="1:5" ht="25.5">
      <c r="A13" s="95"/>
      <c r="B13" s="96">
        <v>1341</v>
      </c>
      <c r="C13" s="96" t="s">
        <v>380</v>
      </c>
      <c r="D13" s="34" t="s">
        <v>410</v>
      </c>
      <c r="E13" s="97">
        <v>250</v>
      </c>
    </row>
    <row r="14" spans="1:6" ht="102">
      <c r="A14" s="95"/>
      <c r="B14" s="96">
        <v>1343</v>
      </c>
      <c r="C14" s="96" t="s">
        <v>158</v>
      </c>
      <c r="D14" s="34" t="s">
        <v>471</v>
      </c>
      <c r="E14" s="97">
        <v>200</v>
      </c>
      <c r="F14" s="101"/>
    </row>
    <row r="15" spans="1:5" s="100" customFormat="1" ht="38.25">
      <c r="A15" s="95"/>
      <c r="B15" s="98">
        <v>1356</v>
      </c>
      <c r="C15" s="98" t="s">
        <v>80</v>
      </c>
      <c r="D15" s="98" t="s">
        <v>245</v>
      </c>
      <c r="E15" s="36">
        <v>2300</v>
      </c>
    </row>
    <row r="16" spans="1:5" ht="63.75">
      <c r="A16" s="95"/>
      <c r="B16" s="96">
        <v>1361</v>
      </c>
      <c r="C16" s="96" t="s">
        <v>71</v>
      </c>
      <c r="D16" s="34" t="s">
        <v>470</v>
      </c>
      <c r="E16" s="97">
        <v>1212</v>
      </c>
    </row>
    <row r="17" spans="1:6" ht="25.5">
      <c r="A17" s="95"/>
      <c r="B17" s="96">
        <v>1381</v>
      </c>
      <c r="C17" s="34" t="s">
        <v>411</v>
      </c>
      <c r="D17" s="34" t="s">
        <v>412</v>
      </c>
      <c r="E17" s="97">
        <v>4500</v>
      </c>
      <c r="F17" s="101"/>
    </row>
    <row r="18" spans="1:5" ht="25.5">
      <c r="A18" s="95"/>
      <c r="B18" s="96">
        <v>2451</v>
      </c>
      <c r="C18" s="34" t="s">
        <v>409</v>
      </c>
      <c r="D18" s="34" t="s">
        <v>480</v>
      </c>
      <c r="E18" s="97">
        <v>1800</v>
      </c>
    </row>
    <row r="19" spans="1:5" ht="25.5">
      <c r="A19" s="95"/>
      <c r="B19" s="96">
        <v>4112</v>
      </c>
      <c r="C19" s="96" t="s">
        <v>301</v>
      </c>
      <c r="D19" s="96" t="s">
        <v>499</v>
      </c>
      <c r="E19" s="97">
        <v>6863</v>
      </c>
    </row>
    <row r="20" spans="1:5" ht="38.25">
      <c r="A20" s="95"/>
      <c r="B20" s="96">
        <v>4116</v>
      </c>
      <c r="C20" s="96" t="s">
        <v>67</v>
      </c>
      <c r="D20" s="96" t="s">
        <v>231</v>
      </c>
      <c r="E20" s="99">
        <v>150</v>
      </c>
    </row>
    <row r="21" spans="1:5" ht="38.25">
      <c r="A21" s="95"/>
      <c r="B21" s="96">
        <v>4116</v>
      </c>
      <c r="C21" s="34" t="s">
        <v>272</v>
      </c>
      <c r="D21" s="34" t="s">
        <v>413</v>
      </c>
      <c r="E21" s="99">
        <v>4800</v>
      </c>
    </row>
    <row r="22" spans="1:5" ht="25.5">
      <c r="A22" s="95"/>
      <c r="B22" s="96"/>
      <c r="C22" s="34" t="s">
        <v>414</v>
      </c>
      <c r="D22" s="34" t="s">
        <v>451</v>
      </c>
      <c r="E22" s="99">
        <v>4050</v>
      </c>
    </row>
    <row r="23" spans="1:5" ht="38.25">
      <c r="A23" s="95"/>
      <c r="B23" s="96"/>
      <c r="C23" s="34" t="s">
        <v>415</v>
      </c>
      <c r="D23" s="34" t="s">
        <v>472</v>
      </c>
      <c r="E23" s="99">
        <v>4000</v>
      </c>
    </row>
    <row r="24" spans="1:5" ht="25.5">
      <c r="A24" s="95"/>
      <c r="B24" s="96"/>
      <c r="C24" s="34" t="s">
        <v>452</v>
      </c>
      <c r="D24" s="34" t="s">
        <v>474</v>
      </c>
      <c r="E24" s="99">
        <v>1000</v>
      </c>
    </row>
    <row r="25" spans="1:6" ht="38.25">
      <c r="A25" s="95"/>
      <c r="B25" s="96">
        <v>4116</v>
      </c>
      <c r="C25" s="34" t="s">
        <v>416</v>
      </c>
      <c r="D25" s="34" t="s">
        <v>257</v>
      </c>
      <c r="E25" s="99">
        <v>4000</v>
      </c>
      <c r="F25" s="142"/>
    </row>
    <row r="26" spans="1:5" s="100" customFormat="1" ht="38.25">
      <c r="A26" s="95"/>
      <c r="B26" s="103"/>
      <c r="C26" s="35" t="s">
        <v>417</v>
      </c>
      <c r="D26" s="60" t="s">
        <v>258</v>
      </c>
      <c r="E26" s="99">
        <v>600</v>
      </c>
    </row>
    <row r="27" spans="1:5" s="100" customFormat="1" ht="12.75">
      <c r="A27" s="95"/>
      <c r="B27" s="103"/>
      <c r="C27" s="35" t="s">
        <v>256</v>
      </c>
      <c r="D27" s="34" t="s">
        <v>255</v>
      </c>
      <c r="E27" s="99">
        <v>8000</v>
      </c>
    </row>
    <row r="28" spans="1:5" s="100" customFormat="1" ht="12.75">
      <c r="A28" s="95"/>
      <c r="B28" s="103"/>
      <c r="C28" s="35" t="s">
        <v>418</v>
      </c>
      <c r="D28" s="34" t="s">
        <v>255</v>
      </c>
      <c r="E28" s="99">
        <v>3000</v>
      </c>
    </row>
    <row r="29" spans="1:5" s="100" customFormat="1" ht="63.75">
      <c r="A29" s="95">
        <v>1037</v>
      </c>
      <c r="B29" s="98">
        <v>2111</v>
      </c>
      <c r="C29" s="98" t="s">
        <v>382</v>
      </c>
      <c r="D29" s="35" t="s">
        <v>419</v>
      </c>
      <c r="E29" s="99">
        <v>1600</v>
      </c>
    </row>
    <row r="30" spans="1:5" ht="38.25">
      <c r="A30" s="95">
        <v>2143</v>
      </c>
      <c r="B30" s="96">
        <v>2112</v>
      </c>
      <c r="C30" s="96" t="s">
        <v>134</v>
      </c>
      <c r="D30" s="96" t="s">
        <v>243</v>
      </c>
      <c r="E30" s="97">
        <v>80</v>
      </c>
    </row>
    <row r="31" spans="1:5" ht="63.75">
      <c r="A31" s="95">
        <v>3314</v>
      </c>
      <c r="B31" s="96" t="s">
        <v>579</v>
      </c>
      <c r="C31" s="96" t="s">
        <v>135</v>
      </c>
      <c r="D31" s="34" t="s">
        <v>116</v>
      </c>
      <c r="E31" s="99">
        <v>170</v>
      </c>
    </row>
    <row r="32" spans="1:5" ht="25.5">
      <c r="A32" s="104">
        <v>3315</v>
      </c>
      <c r="B32" s="96">
        <v>2111</v>
      </c>
      <c r="C32" s="96" t="s">
        <v>180</v>
      </c>
      <c r="D32" s="96" t="s">
        <v>491</v>
      </c>
      <c r="E32" s="97">
        <v>80</v>
      </c>
    </row>
    <row r="33" spans="1:6" ht="93" customHeight="1">
      <c r="A33" s="104">
        <v>3319</v>
      </c>
      <c r="B33" s="34" t="s">
        <v>119</v>
      </c>
      <c r="C33" s="96" t="s">
        <v>136</v>
      </c>
      <c r="D33" s="34" t="s">
        <v>283</v>
      </c>
      <c r="E33" s="97">
        <v>361</v>
      </c>
      <c r="F33" s="105"/>
    </row>
    <row r="34" spans="1:5" ht="25.5">
      <c r="A34" s="104">
        <v>3349</v>
      </c>
      <c r="B34" s="96">
        <v>2112</v>
      </c>
      <c r="C34" s="96" t="s">
        <v>63</v>
      </c>
      <c r="D34" s="34" t="s">
        <v>246</v>
      </c>
      <c r="E34" s="97">
        <v>80</v>
      </c>
    </row>
    <row r="35" spans="1:5" ht="63.75">
      <c r="A35" s="104">
        <v>3612</v>
      </c>
      <c r="B35" s="96" t="s">
        <v>240</v>
      </c>
      <c r="C35" s="96" t="s">
        <v>313</v>
      </c>
      <c r="D35" s="96" t="s">
        <v>81</v>
      </c>
      <c r="E35" s="99">
        <v>26289</v>
      </c>
    </row>
    <row r="36" spans="1:6" ht="102">
      <c r="A36" s="104">
        <v>3613</v>
      </c>
      <c r="B36" s="96">
        <v>2132</v>
      </c>
      <c r="C36" s="96" t="s">
        <v>163</v>
      </c>
      <c r="D36" s="34" t="s">
        <v>264</v>
      </c>
      <c r="E36" s="99">
        <v>1317</v>
      </c>
      <c r="F36" s="105"/>
    </row>
    <row r="37" spans="1:6" ht="51">
      <c r="A37" s="104">
        <v>3613</v>
      </c>
      <c r="B37" s="96">
        <v>2132</v>
      </c>
      <c r="C37" s="96" t="s">
        <v>141</v>
      </c>
      <c r="D37" s="96" t="s">
        <v>247</v>
      </c>
      <c r="E37" s="99">
        <v>7</v>
      </c>
      <c r="F37" s="105"/>
    </row>
    <row r="38" spans="1:6" ht="51">
      <c r="A38" s="104">
        <v>3613</v>
      </c>
      <c r="B38" s="96">
        <v>2132</v>
      </c>
      <c r="C38" s="96" t="s">
        <v>562</v>
      </c>
      <c r="D38" s="34" t="s">
        <v>117</v>
      </c>
      <c r="E38" s="99">
        <v>18</v>
      </c>
      <c r="F38" s="105"/>
    </row>
    <row r="39" spans="1:6" ht="25.5">
      <c r="A39" s="104">
        <v>3613</v>
      </c>
      <c r="B39" s="96">
        <v>2132</v>
      </c>
      <c r="C39" s="96" t="s">
        <v>142</v>
      </c>
      <c r="D39" s="34" t="s">
        <v>118</v>
      </c>
      <c r="E39" s="36">
        <v>150</v>
      </c>
      <c r="F39" s="106"/>
    </row>
    <row r="40" spans="1:6" ht="51">
      <c r="A40" s="104">
        <v>3613</v>
      </c>
      <c r="B40" s="96">
        <v>2324</v>
      </c>
      <c r="C40" s="96" t="s">
        <v>241</v>
      </c>
      <c r="D40" s="34" t="s">
        <v>120</v>
      </c>
      <c r="E40" s="99">
        <v>330</v>
      </c>
      <c r="F40" s="105"/>
    </row>
    <row r="41" spans="1:6" ht="38.25">
      <c r="A41" s="104">
        <v>3633</v>
      </c>
      <c r="B41" s="96">
        <v>2133</v>
      </c>
      <c r="C41" s="96" t="s">
        <v>179</v>
      </c>
      <c r="D41" s="107" t="s">
        <v>229</v>
      </c>
      <c r="E41" s="107">
        <v>108</v>
      </c>
      <c r="F41" s="105"/>
    </row>
    <row r="42" spans="1:6" ht="25.5">
      <c r="A42" s="104">
        <v>3639</v>
      </c>
      <c r="B42" s="96">
        <v>2119</v>
      </c>
      <c r="C42" s="96" t="s">
        <v>156</v>
      </c>
      <c r="D42" s="96" t="s">
        <v>489</v>
      </c>
      <c r="E42" s="97">
        <v>20</v>
      </c>
      <c r="F42" s="105"/>
    </row>
    <row r="43" spans="1:6" ht="51">
      <c r="A43" s="104">
        <v>3639</v>
      </c>
      <c r="B43" s="96">
        <v>2131</v>
      </c>
      <c r="C43" s="96" t="s">
        <v>312</v>
      </c>
      <c r="D43" s="96" t="s">
        <v>490</v>
      </c>
      <c r="E43" s="97">
        <v>300</v>
      </c>
      <c r="F43" s="105"/>
    </row>
    <row r="44" spans="1:5" s="100" customFormat="1" ht="25.5">
      <c r="A44" s="95">
        <v>3722</v>
      </c>
      <c r="B44" s="98">
        <v>2324</v>
      </c>
      <c r="C44" s="98" t="s">
        <v>181</v>
      </c>
      <c r="D44" s="98" t="s">
        <v>248</v>
      </c>
      <c r="E44" s="99">
        <v>750</v>
      </c>
    </row>
    <row r="45" spans="1:5" ht="38.25">
      <c r="A45" s="95">
        <v>5311</v>
      </c>
      <c r="B45" s="96">
        <v>2212</v>
      </c>
      <c r="C45" s="96" t="s">
        <v>143</v>
      </c>
      <c r="D45" s="35" t="s">
        <v>469</v>
      </c>
      <c r="E45" s="99">
        <v>180</v>
      </c>
    </row>
    <row r="46" spans="1:5" ht="25.5">
      <c r="A46" s="95">
        <v>5512</v>
      </c>
      <c r="B46" s="96">
        <v>2324</v>
      </c>
      <c r="C46" s="96" t="s">
        <v>133</v>
      </c>
      <c r="D46" s="98" t="s">
        <v>232</v>
      </c>
      <c r="E46" s="99">
        <v>50</v>
      </c>
    </row>
    <row r="47" spans="1:6" ht="38.25">
      <c r="A47" s="104">
        <v>6171</v>
      </c>
      <c r="B47" s="96">
        <v>2111</v>
      </c>
      <c r="C47" s="96" t="s">
        <v>287</v>
      </c>
      <c r="D47" s="34" t="s">
        <v>284</v>
      </c>
      <c r="E47" s="97">
        <v>140</v>
      </c>
      <c r="F47" s="106"/>
    </row>
    <row r="48" spans="1:5" ht="25.5">
      <c r="A48" s="104">
        <v>6171</v>
      </c>
      <c r="B48" s="108">
        <v>2119</v>
      </c>
      <c r="C48" s="107" t="s">
        <v>182</v>
      </c>
      <c r="D48" s="36" t="s">
        <v>285</v>
      </c>
      <c r="E48" s="97">
        <v>27</v>
      </c>
    </row>
    <row r="49" spans="1:5" ht="25.5">
      <c r="A49" s="104">
        <v>6171</v>
      </c>
      <c r="B49" s="96">
        <v>2212</v>
      </c>
      <c r="C49" s="96" t="s">
        <v>309</v>
      </c>
      <c r="D49" s="96" t="s">
        <v>315</v>
      </c>
      <c r="E49" s="97">
        <v>10</v>
      </c>
    </row>
    <row r="50" spans="1:5" ht="25.5">
      <c r="A50" s="104">
        <v>6171</v>
      </c>
      <c r="B50" s="96">
        <v>2310</v>
      </c>
      <c r="C50" s="96" t="s">
        <v>314</v>
      </c>
      <c r="D50" s="107" t="s">
        <v>500</v>
      </c>
      <c r="E50" s="97">
        <v>2</v>
      </c>
    </row>
    <row r="51" spans="1:5" ht="38.25">
      <c r="A51" s="104">
        <v>6310</v>
      </c>
      <c r="B51" s="96">
        <v>2141</v>
      </c>
      <c r="C51" s="96" t="s">
        <v>183</v>
      </c>
      <c r="D51" s="34" t="s">
        <v>265</v>
      </c>
      <c r="E51" s="97">
        <v>10</v>
      </c>
    </row>
    <row r="52" spans="1:5" ht="38.25">
      <c r="A52" s="104">
        <v>3639</v>
      </c>
      <c r="B52" s="96">
        <v>3111</v>
      </c>
      <c r="C52" s="96" t="s">
        <v>166</v>
      </c>
      <c r="D52" s="96" t="s">
        <v>249</v>
      </c>
      <c r="E52" s="97">
        <v>10</v>
      </c>
    </row>
    <row r="53" spans="1:5" ht="13.5" thickBot="1">
      <c r="A53" s="421" t="s">
        <v>297</v>
      </c>
      <c r="B53" s="422"/>
      <c r="C53" s="422"/>
      <c r="D53" s="109"/>
      <c r="E53" s="110">
        <f>SUM(E5:E52)</f>
        <v>193592</v>
      </c>
    </row>
    <row r="54" spans="1:5" ht="12.75">
      <c r="A54" s="111"/>
      <c r="B54" s="111"/>
      <c r="C54" s="112"/>
      <c r="D54" s="111"/>
      <c r="E54" s="113" t="s">
        <v>406</v>
      </c>
    </row>
    <row r="55" spans="1:5" ht="12.75">
      <c r="A55" s="111"/>
      <c r="B55" s="111"/>
      <c r="C55" s="112"/>
      <c r="D55" s="111"/>
      <c r="E55" s="113">
        <v>193592</v>
      </c>
    </row>
    <row r="56" spans="1:5" ht="12.75">
      <c r="A56" s="111"/>
      <c r="B56" s="111"/>
      <c r="C56" s="112"/>
      <c r="D56" s="111"/>
      <c r="E56" s="114"/>
    </row>
    <row r="57" spans="1:5" ht="12.75">
      <c r="A57" s="111"/>
      <c r="B57" s="111"/>
      <c r="C57" s="112"/>
      <c r="D57" s="111"/>
      <c r="E57" s="114"/>
    </row>
    <row r="58" spans="1:5" ht="12.75">
      <c r="A58" s="423"/>
      <c r="B58" s="424"/>
      <c r="C58" s="115"/>
      <c r="D58" s="115"/>
      <c r="E58" s="115"/>
    </row>
    <row r="59" spans="1:5" ht="12.75">
      <c r="A59" s="116"/>
      <c r="B59" s="117"/>
      <c r="C59" s="117"/>
      <c r="D59" s="117"/>
      <c r="E59" s="117"/>
    </row>
    <row r="60" spans="1:5" ht="12.75">
      <c r="A60" s="118"/>
      <c r="B60" s="119"/>
      <c r="C60" s="119"/>
      <c r="D60" s="120"/>
      <c r="E60" s="121"/>
    </row>
    <row r="61" spans="1:5" ht="12.75">
      <c r="A61" s="118"/>
      <c r="B61" s="119"/>
      <c r="C61" s="119"/>
      <c r="D61" s="120"/>
      <c r="E61" s="121"/>
    </row>
    <row r="62" spans="1:5" ht="12.75">
      <c r="A62" s="118"/>
      <c r="B62" s="119"/>
      <c r="C62" s="119"/>
      <c r="D62" s="120"/>
      <c r="E62" s="121"/>
    </row>
    <row r="63" spans="1:5" ht="12.75">
      <c r="A63" s="118"/>
      <c r="B63" s="119"/>
      <c r="C63" s="119"/>
      <c r="D63" s="120"/>
      <c r="E63" s="121"/>
    </row>
    <row r="64" spans="1:5" ht="12.75">
      <c r="A64" s="118"/>
      <c r="B64" s="119"/>
      <c r="C64" s="119"/>
      <c r="D64" s="120"/>
      <c r="E64" s="121"/>
    </row>
    <row r="65" spans="1:5" ht="12.75">
      <c r="A65" s="118"/>
      <c r="B65" s="119"/>
      <c r="C65" s="116"/>
      <c r="D65" s="120"/>
      <c r="E65" s="121"/>
    </row>
    <row r="66" spans="1:5" ht="12.75">
      <c r="A66" s="118"/>
      <c r="B66" s="122"/>
      <c r="C66" s="116"/>
      <c r="D66" s="120"/>
      <c r="E66" s="121"/>
    </row>
    <row r="67" spans="1:5" ht="12.75">
      <c r="A67" s="118"/>
      <c r="B67" s="122"/>
      <c r="C67" s="116"/>
      <c r="D67" s="120"/>
      <c r="E67" s="121"/>
    </row>
    <row r="68" spans="1:5" ht="12.75">
      <c r="A68" s="118"/>
      <c r="B68" s="122"/>
      <c r="C68" s="116"/>
      <c r="D68" s="120"/>
      <c r="E68" s="121"/>
    </row>
    <row r="69" spans="1:5" ht="12.75">
      <c r="A69" s="118"/>
      <c r="B69" s="122"/>
      <c r="C69" s="119"/>
      <c r="D69" s="120"/>
      <c r="E69" s="121"/>
    </row>
    <row r="70" spans="1:5" ht="12.75">
      <c r="A70" s="118"/>
      <c r="B70" s="122"/>
      <c r="C70" s="119"/>
      <c r="D70" s="120"/>
      <c r="E70" s="121"/>
    </row>
    <row r="71" spans="1:5" ht="12.75">
      <c r="A71" s="118"/>
      <c r="B71" s="122"/>
      <c r="C71" s="116"/>
      <c r="D71" s="120"/>
      <c r="E71" s="121"/>
    </row>
    <row r="72" spans="1:5" ht="12.75">
      <c r="A72" s="118"/>
      <c r="B72" s="122"/>
      <c r="C72" s="119"/>
      <c r="D72" s="120"/>
      <c r="E72" s="121"/>
    </row>
    <row r="73" spans="1:5" ht="12.75">
      <c r="A73" s="118"/>
      <c r="B73" s="122"/>
      <c r="C73" s="119"/>
      <c r="D73" s="120"/>
      <c r="E73" s="121"/>
    </row>
    <row r="74" spans="1:5" ht="12.75">
      <c r="A74" s="118"/>
      <c r="B74" s="122"/>
      <c r="C74" s="119"/>
      <c r="D74" s="120"/>
      <c r="E74" s="121"/>
    </row>
    <row r="75" spans="1:5" ht="12.75">
      <c r="A75" s="118"/>
      <c r="B75" s="122"/>
      <c r="C75" s="116"/>
      <c r="D75" s="120"/>
      <c r="E75" s="121"/>
    </row>
    <row r="76" spans="1:5" ht="12.75">
      <c r="A76" s="118"/>
      <c r="B76" s="122"/>
      <c r="C76" s="116"/>
      <c r="D76" s="120"/>
      <c r="E76" s="121"/>
    </row>
    <row r="77" spans="1:5" ht="12.75">
      <c r="A77" s="118"/>
      <c r="B77" s="122"/>
      <c r="C77" s="119"/>
      <c r="D77" s="120"/>
      <c r="E77" s="121"/>
    </row>
    <row r="78" spans="1:5" ht="12.75">
      <c r="A78" s="118"/>
      <c r="B78" s="122"/>
      <c r="C78" s="119"/>
      <c r="D78" s="120"/>
      <c r="E78" s="121"/>
    </row>
    <row r="79" spans="1:5" ht="12.75">
      <c r="A79" s="118"/>
      <c r="B79" s="122"/>
      <c r="C79" s="119"/>
      <c r="D79" s="120"/>
      <c r="E79" s="121"/>
    </row>
    <row r="80" spans="1:5" ht="12.75">
      <c r="A80" s="118"/>
      <c r="B80" s="122"/>
      <c r="C80" s="119"/>
      <c r="D80" s="120"/>
      <c r="E80" s="121"/>
    </row>
    <row r="81" spans="1:5" ht="12.75">
      <c r="A81" s="118"/>
      <c r="B81" s="122"/>
      <c r="C81" s="119"/>
      <c r="D81" s="120"/>
      <c r="E81" s="121"/>
    </row>
    <row r="82" spans="1:5" ht="12.75">
      <c r="A82" s="118"/>
      <c r="B82" s="122"/>
      <c r="C82" s="119"/>
      <c r="D82" s="120"/>
      <c r="E82" s="121"/>
    </row>
    <row r="83" spans="1:5" ht="12.75">
      <c r="A83" s="118"/>
      <c r="B83" s="122"/>
      <c r="C83" s="119"/>
      <c r="D83" s="120"/>
      <c r="E83" s="121"/>
    </row>
    <row r="84" spans="1:5" ht="12.75">
      <c r="A84" s="118"/>
      <c r="B84" s="122"/>
      <c r="C84" s="119"/>
      <c r="D84" s="120"/>
      <c r="E84" s="121"/>
    </row>
    <row r="85" spans="1:5" ht="12.75">
      <c r="A85" s="118"/>
      <c r="B85" s="122"/>
      <c r="C85" s="119"/>
      <c r="D85" s="120"/>
      <c r="E85" s="121"/>
    </row>
    <row r="86" spans="1:5" ht="12.75">
      <c r="A86" s="118"/>
      <c r="B86" s="122"/>
      <c r="C86" s="119"/>
      <c r="D86" s="120"/>
      <c r="E86" s="121"/>
    </row>
    <row r="87" spans="1:5" ht="12.75">
      <c r="A87" s="118"/>
      <c r="B87" s="122"/>
      <c r="C87" s="119"/>
      <c r="D87" s="120"/>
      <c r="E87" s="121"/>
    </row>
    <row r="88" spans="1:5" ht="12.75">
      <c r="A88" s="118"/>
      <c r="B88" s="122"/>
      <c r="C88" s="119"/>
      <c r="D88" s="120"/>
      <c r="E88" s="121"/>
    </row>
    <row r="89" spans="1:5" ht="12.75">
      <c r="A89" s="118"/>
      <c r="B89" s="122"/>
      <c r="C89" s="119"/>
      <c r="D89" s="120"/>
      <c r="E89" s="121"/>
    </row>
    <row r="90" spans="1:5" ht="12.75">
      <c r="A90" s="118"/>
      <c r="B90" s="122"/>
      <c r="C90" s="119"/>
      <c r="D90" s="120"/>
      <c r="E90" s="121"/>
    </row>
    <row r="91" spans="1:5" ht="12.75">
      <c r="A91" s="118"/>
      <c r="B91" s="122"/>
      <c r="C91" s="119"/>
      <c r="D91" s="120"/>
      <c r="E91" s="121"/>
    </row>
    <row r="92" spans="1:5" ht="12.75">
      <c r="A92" s="118"/>
      <c r="B92" s="122"/>
      <c r="C92" s="119"/>
      <c r="D92" s="120"/>
      <c r="E92" s="121"/>
    </row>
    <row r="93" spans="1:5" ht="12.75">
      <c r="A93" s="118"/>
      <c r="B93" s="122"/>
      <c r="C93" s="119"/>
      <c r="D93" s="120"/>
      <c r="E93" s="121"/>
    </row>
    <row r="94" spans="1:5" ht="12.75">
      <c r="A94" s="118"/>
      <c r="B94" s="122"/>
      <c r="C94" s="119"/>
      <c r="D94" s="120"/>
      <c r="E94" s="121"/>
    </row>
    <row r="95" spans="1:5" ht="12.75">
      <c r="A95" s="118"/>
      <c r="B95" s="122"/>
      <c r="C95" s="119"/>
      <c r="D95" s="120"/>
      <c r="E95" s="121"/>
    </row>
    <row r="96" spans="1:5" ht="12.75">
      <c r="A96" s="118"/>
      <c r="B96" s="122"/>
      <c r="C96" s="119"/>
      <c r="D96" s="120"/>
      <c r="E96" s="121"/>
    </row>
    <row r="97" spans="1:5" ht="12.75">
      <c r="A97" s="118"/>
      <c r="B97" s="122"/>
      <c r="C97" s="119"/>
      <c r="D97" s="120"/>
      <c r="E97" s="121"/>
    </row>
    <row r="98" spans="1:5" ht="12.75">
      <c r="A98" s="118"/>
      <c r="B98" s="122"/>
      <c r="C98" s="119"/>
      <c r="D98" s="120"/>
      <c r="E98" s="121"/>
    </row>
    <row r="99" spans="1:5" ht="12.75">
      <c r="A99" s="118"/>
      <c r="B99" s="122"/>
      <c r="C99" s="119"/>
      <c r="D99" s="120"/>
      <c r="E99" s="121"/>
    </row>
    <row r="100" spans="1:5" ht="12.75">
      <c r="A100" s="118"/>
      <c r="B100" s="122"/>
      <c r="C100" s="119"/>
      <c r="D100" s="120"/>
      <c r="E100" s="121"/>
    </row>
    <row r="101" spans="1:5" ht="12.75">
      <c r="A101" s="118"/>
      <c r="B101" s="122"/>
      <c r="C101" s="119"/>
      <c r="D101" s="120"/>
      <c r="E101" s="121"/>
    </row>
    <row r="102" spans="1:5" ht="12.75">
      <c r="A102" s="118"/>
      <c r="B102" s="122"/>
      <c r="C102" s="119"/>
      <c r="D102" s="120"/>
      <c r="E102" s="121"/>
    </row>
    <row r="103" spans="1:5" ht="12.75">
      <c r="A103" s="118"/>
      <c r="B103" s="122"/>
      <c r="C103" s="119"/>
      <c r="D103" s="120"/>
      <c r="E103" s="121"/>
    </row>
    <row r="104" spans="1:5" ht="12.75">
      <c r="A104" s="118"/>
      <c r="B104" s="122"/>
      <c r="C104" s="119"/>
      <c r="D104" s="120"/>
      <c r="E104" s="121"/>
    </row>
    <row r="105" spans="1:5" ht="12.75">
      <c r="A105" s="118"/>
      <c r="B105" s="122"/>
      <c r="C105" s="119"/>
      <c r="D105" s="120"/>
      <c r="E105" s="121"/>
    </row>
    <row r="106" spans="1:5" ht="12.75">
      <c r="A106" s="118"/>
      <c r="B106" s="122"/>
      <c r="C106" s="119"/>
      <c r="D106" s="120"/>
      <c r="E106" s="121"/>
    </row>
    <row r="107" spans="1:5" ht="12.75">
      <c r="A107" s="118"/>
      <c r="B107" s="122"/>
      <c r="C107" s="119"/>
      <c r="D107" s="120"/>
      <c r="E107" s="121"/>
    </row>
    <row r="108" spans="1:5" ht="12.75">
      <c r="A108" s="118"/>
      <c r="B108" s="122"/>
      <c r="C108" s="119"/>
      <c r="D108" s="120"/>
      <c r="E108" s="121"/>
    </row>
    <row r="109" spans="1:5" ht="12.75">
      <c r="A109" s="118"/>
      <c r="B109" s="122"/>
      <c r="C109" s="119"/>
      <c r="D109" s="120"/>
      <c r="E109" s="121"/>
    </row>
    <row r="110" spans="1:5" ht="12.75">
      <c r="A110" s="118"/>
      <c r="B110" s="122"/>
      <c r="C110" s="119"/>
      <c r="D110" s="120"/>
      <c r="E110" s="121"/>
    </row>
    <row r="111" spans="1:5" ht="12.75">
      <c r="A111" s="118"/>
      <c r="B111" s="122"/>
      <c r="C111" s="119"/>
      <c r="D111" s="120"/>
      <c r="E111" s="121"/>
    </row>
    <row r="112" spans="1:5" ht="12.75">
      <c r="A112" s="118"/>
      <c r="B112" s="122"/>
      <c r="C112" s="119"/>
      <c r="D112" s="120"/>
      <c r="E112" s="121"/>
    </row>
    <row r="113" spans="1:5" ht="12.75">
      <c r="A113" s="118"/>
      <c r="B113" s="122"/>
      <c r="C113" s="123"/>
      <c r="D113" s="120"/>
      <c r="E113" s="121"/>
    </row>
    <row r="114" spans="1:5" ht="12.75">
      <c r="A114" s="118"/>
      <c r="B114" s="122"/>
      <c r="C114" s="119"/>
      <c r="D114" s="120"/>
      <c r="E114" s="121"/>
    </row>
    <row r="115" spans="1:5" ht="12.75">
      <c r="A115" s="118"/>
      <c r="B115" s="122"/>
      <c r="C115" s="116"/>
      <c r="D115" s="120"/>
      <c r="E115" s="121"/>
    </row>
    <row r="116" spans="1:5" ht="12.75">
      <c r="A116" s="118"/>
      <c r="B116" s="122"/>
      <c r="C116" s="116"/>
      <c r="D116" s="120"/>
      <c r="E116" s="121"/>
    </row>
    <row r="117" spans="1:5" ht="12.75">
      <c r="A117" s="118"/>
      <c r="B117" s="122"/>
      <c r="C117" s="116"/>
      <c r="D117" s="120"/>
      <c r="E117" s="121"/>
    </row>
    <row r="118" spans="1:5" ht="12.75">
      <c r="A118" s="118"/>
      <c r="B118" s="122"/>
      <c r="C118" s="119"/>
      <c r="D118" s="120"/>
      <c r="E118" s="121"/>
    </row>
    <row r="119" spans="1:5" ht="12.75">
      <c r="A119" s="118"/>
      <c r="B119" s="122"/>
      <c r="C119" s="119"/>
      <c r="D119" s="120"/>
      <c r="E119" s="121"/>
    </row>
    <row r="120" spans="1:5" ht="12.75">
      <c r="A120" s="118"/>
      <c r="B120" s="122"/>
      <c r="C120" s="119"/>
      <c r="D120" s="120"/>
      <c r="E120" s="121"/>
    </row>
    <row r="121" spans="1:5" ht="12.75">
      <c r="A121" s="118"/>
      <c r="B121" s="122"/>
      <c r="C121" s="119"/>
      <c r="D121" s="120"/>
      <c r="E121" s="121"/>
    </row>
    <row r="122" spans="1:5" ht="12.75">
      <c r="A122" s="118"/>
      <c r="B122" s="122"/>
      <c r="C122" s="119"/>
      <c r="D122" s="120"/>
      <c r="E122" s="121"/>
    </row>
    <row r="123" spans="1:5" ht="12.75">
      <c r="A123" s="118"/>
      <c r="B123" s="122"/>
      <c r="C123" s="119"/>
      <c r="D123" s="120"/>
      <c r="E123" s="121"/>
    </row>
    <row r="124" spans="1:5" ht="12.75">
      <c r="A124" s="118"/>
      <c r="B124" s="122"/>
      <c r="C124" s="119"/>
      <c r="D124" s="120"/>
      <c r="E124" s="121"/>
    </row>
    <row r="125" spans="1:5" ht="12.75">
      <c r="A125" s="118"/>
      <c r="B125" s="122"/>
      <c r="C125" s="119"/>
      <c r="D125" s="120"/>
      <c r="E125" s="121"/>
    </row>
    <row r="126" spans="1:5" ht="12.75">
      <c r="A126" s="118"/>
      <c r="B126" s="122"/>
      <c r="C126" s="119"/>
      <c r="D126" s="120"/>
      <c r="E126" s="121"/>
    </row>
    <row r="127" spans="1:5" ht="12.75">
      <c r="A127" s="118"/>
      <c r="B127" s="122"/>
      <c r="C127" s="119"/>
      <c r="D127" s="120"/>
      <c r="E127" s="121"/>
    </row>
    <row r="128" spans="1:5" ht="12.75">
      <c r="A128" s="118"/>
      <c r="B128" s="122"/>
      <c r="C128" s="119"/>
      <c r="D128" s="120"/>
      <c r="E128" s="121"/>
    </row>
    <row r="129" spans="1:5" ht="12.75">
      <c r="A129" s="118"/>
      <c r="B129" s="122"/>
      <c r="C129" s="119"/>
      <c r="D129" s="120"/>
      <c r="E129" s="121"/>
    </row>
    <row r="130" spans="1:5" ht="12.75">
      <c r="A130" s="118"/>
      <c r="B130" s="122"/>
      <c r="C130" s="119"/>
      <c r="D130" s="120"/>
      <c r="E130" s="121"/>
    </row>
    <row r="131" spans="1:5" ht="12.75">
      <c r="A131" s="118"/>
      <c r="B131" s="122"/>
      <c r="C131" s="119"/>
      <c r="D131" s="120"/>
      <c r="E131" s="121"/>
    </row>
    <row r="132" spans="1:5" ht="12.75">
      <c r="A132" s="118"/>
      <c r="B132" s="122"/>
      <c r="C132" s="119"/>
      <c r="D132" s="120"/>
      <c r="E132" s="121"/>
    </row>
    <row r="133" spans="1:5" ht="12.75">
      <c r="A133" s="118"/>
      <c r="B133" s="122"/>
      <c r="C133" s="119"/>
      <c r="D133" s="120"/>
      <c r="E133" s="121"/>
    </row>
    <row r="134" spans="1:5" ht="12.75">
      <c r="A134" s="118"/>
      <c r="B134" s="122"/>
      <c r="C134" s="119"/>
      <c r="D134" s="120"/>
      <c r="E134" s="121"/>
    </row>
    <row r="135" spans="1:5" ht="12.75">
      <c r="A135" s="118"/>
      <c r="B135" s="124"/>
      <c r="C135" s="119"/>
      <c r="D135" s="125"/>
      <c r="E135" s="121"/>
    </row>
    <row r="136" spans="1:5" ht="12.75">
      <c r="A136" s="111"/>
      <c r="B136" s="111"/>
      <c r="C136" s="111"/>
      <c r="D136" s="111"/>
      <c r="E136" s="126"/>
    </row>
    <row r="137" spans="1:5" ht="12.75">
      <c r="A137" s="111"/>
      <c r="B137" s="111"/>
      <c r="C137" s="111"/>
      <c r="D137" s="111"/>
      <c r="E137" s="126"/>
    </row>
    <row r="138" spans="1:5" ht="12.75">
      <c r="A138" s="111"/>
      <c r="B138" s="111"/>
      <c r="C138" s="111"/>
      <c r="D138" s="111"/>
      <c r="E138" s="126"/>
    </row>
    <row r="139" spans="1:5" ht="12.75">
      <c r="A139" s="111"/>
      <c r="B139" s="111"/>
      <c r="C139" s="111"/>
      <c r="D139" s="111"/>
      <c r="E139" s="126"/>
    </row>
    <row r="140" spans="1:5" ht="12.75">
      <c r="A140" s="111"/>
      <c r="B140" s="111"/>
      <c r="C140" s="111"/>
      <c r="D140" s="111"/>
      <c r="E140" s="126"/>
    </row>
    <row r="141" spans="1:5" ht="12.75">
      <c r="A141" s="111"/>
      <c r="B141" s="111"/>
      <c r="C141" s="111"/>
      <c r="D141" s="111"/>
      <c r="E141" s="126"/>
    </row>
    <row r="142" spans="1:5" ht="12.75">
      <c r="A142" s="111"/>
      <c r="B142" s="111"/>
      <c r="C142" s="111"/>
      <c r="D142" s="111"/>
      <c r="E142" s="126"/>
    </row>
    <row r="144" spans="1:5" ht="12.75">
      <c r="A144" s="419"/>
      <c r="B144" s="420"/>
      <c r="C144" s="115"/>
      <c r="D144" s="115"/>
      <c r="E144" s="115"/>
    </row>
    <row r="145" spans="1:5" ht="12.75">
      <c r="A145" s="116"/>
      <c r="B145" s="117"/>
      <c r="C145" s="117"/>
      <c r="D145" s="117"/>
      <c r="E145" s="117"/>
    </row>
    <row r="146" spans="1:5" ht="12.75">
      <c r="A146" s="127"/>
      <c r="B146" s="128"/>
      <c r="C146" s="128"/>
      <c r="D146" s="129"/>
      <c r="E146" s="130"/>
    </row>
    <row r="147" spans="1:5" ht="12.75">
      <c r="A147" s="127"/>
      <c r="B147" s="123"/>
      <c r="C147" s="131"/>
      <c r="D147" s="131"/>
      <c r="E147" s="126"/>
    </row>
  </sheetData>
  <sheetProtection/>
  <mergeCells count="4">
    <mergeCell ref="A2:E2"/>
    <mergeCell ref="A144:B144"/>
    <mergeCell ref="A53:C53"/>
    <mergeCell ref="A58:B58"/>
  </mergeCells>
  <printOptions/>
  <pageMargins left="0.787401575" right="0.787401575" top="0.984251969" bottom="0.984251969" header="0.4921259845" footer="0.4921259845"/>
  <pageSetup fitToHeight="0" fitToWidth="0" horizontalDpi="600" verticalDpi="600" orientation="landscape" paperSize="9" scale="93" r:id="rId1"/>
  <headerFooter alignWithMargins="0">
    <oddFooter>&amp;Lpříjmy&amp;C&amp;F&amp;Rstránka &amp;P</oddFooter>
  </headerFooter>
  <rowBreaks count="2" manualBreakCount="2">
    <brk id="10" max="5" man="1"/>
    <brk id="18" max="5" man="1"/>
  </rowBreaks>
</worksheet>
</file>

<file path=xl/worksheets/sheet3.xml><?xml version="1.0" encoding="utf-8"?>
<worksheet xmlns="http://schemas.openxmlformats.org/spreadsheetml/2006/main" xmlns:r="http://schemas.openxmlformats.org/officeDocument/2006/relationships">
  <sheetPr>
    <tabColor rgb="FFC00000"/>
  </sheetPr>
  <dimension ref="A1:N40"/>
  <sheetViews>
    <sheetView zoomScalePageLayoutView="0" workbookViewId="0" topLeftCell="A4">
      <selection activeCell="A1" sqref="A1"/>
    </sheetView>
  </sheetViews>
  <sheetFormatPr defaultColWidth="9.140625" defaultRowHeight="12.75"/>
  <cols>
    <col min="1" max="1" width="5.140625" style="242" customWidth="1"/>
    <col min="2" max="6" width="11.7109375" style="242" customWidth="1"/>
    <col min="7" max="7" width="12.00390625" style="242" customWidth="1"/>
    <col min="8" max="8" width="8.57421875" style="242" customWidth="1"/>
    <col min="9" max="9" width="12.7109375" style="242" customWidth="1"/>
    <col min="10" max="10" width="9.8515625" style="242" customWidth="1"/>
    <col min="11" max="14" width="10.28125" style="242" customWidth="1"/>
    <col min="15" max="15" width="11.7109375" style="242" customWidth="1"/>
    <col min="16" max="16384" width="9.140625" style="242" customWidth="1"/>
  </cols>
  <sheetData>
    <row r="1" ht="12.75">
      <c r="A1" s="242" t="s">
        <v>342</v>
      </c>
    </row>
    <row r="2" spans="1:6" ht="18.75">
      <c r="A2" s="243" t="s">
        <v>239</v>
      </c>
      <c r="C2" s="244"/>
      <c r="D2" s="244"/>
      <c r="E2" s="244"/>
      <c r="F2" s="244"/>
    </row>
    <row r="3" spans="3:6" ht="12.75" customHeight="1">
      <c r="C3" s="244"/>
      <c r="D3" s="244"/>
      <c r="E3" s="244"/>
      <c r="F3" s="244"/>
    </row>
    <row r="4" spans="1:9" ht="12.75">
      <c r="A4" s="245" t="s">
        <v>10</v>
      </c>
      <c r="C4" s="245" t="s">
        <v>11</v>
      </c>
      <c r="I4" s="245"/>
    </row>
    <row r="5" spans="1:9" ht="12.75">
      <c r="A5" s="246" t="s">
        <v>12</v>
      </c>
      <c r="C5" s="246" t="s">
        <v>25</v>
      </c>
      <c r="I5" s="246"/>
    </row>
    <row r="6" spans="1:9" ht="12.75">
      <c r="A6" s="247" t="s">
        <v>13</v>
      </c>
      <c r="C6" s="247" t="s">
        <v>335</v>
      </c>
      <c r="I6" s="247"/>
    </row>
    <row r="7" spans="1:9" ht="12.75">
      <c r="A7" s="247" t="s">
        <v>14</v>
      </c>
      <c r="C7" s="247" t="s">
        <v>336</v>
      </c>
      <c r="I7" s="247"/>
    </row>
    <row r="8" spans="1:14" ht="12.75">
      <c r="A8" s="247" t="s">
        <v>72</v>
      </c>
      <c r="C8" s="247" t="s">
        <v>16</v>
      </c>
      <c r="I8" s="247"/>
      <c r="N8" s="248"/>
    </row>
    <row r="9" spans="1:14" ht="12.75">
      <c r="A9" s="247" t="s">
        <v>15</v>
      </c>
      <c r="C9" s="247" t="s">
        <v>337</v>
      </c>
      <c r="K9" s="248"/>
      <c r="L9" s="248"/>
      <c r="M9" s="248"/>
      <c r="N9" s="248"/>
    </row>
    <row r="10" spans="1:14" ht="12.75">
      <c r="A10" s="247"/>
      <c r="C10" s="247"/>
      <c r="K10" s="248"/>
      <c r="L10" s="248"/>
      <c r="M10" s="248"/>
      <c r="N10" s="248"/>
    </row>
    <row r="11" spans="1:14" ht="12.75">
      <c r="A11" s="247"/>
      <c r="C11" s="247"/>
      <c r="N11" s="248" t="s">
        <v>571</v>
      </c>
    </row>
    <row r="12" spans="1:14" ht="12.75">
      <c r="A12" s="247"/>
      <c r="C12" s="247"/>
      <c r="K12" s="248" t="s">
        <v>572</v>
      </c>
      <c r="L12" s="248" t="s">
        <v>572</v>
      </c>
      <c r="M12" s="248" t="s">
        <v>6</v>
      </c>
      <c r="N12" s="248" t="s">
        <v>398</v>
      </c>
    </row>
    <row r="13" spans="11:14" ht="12.75">
      <c r="K13" s="249" t="s">
        <v>397</v>
      </c>
      <c r="L13" s="249" t="s">
        <v>570</v>
      </c>
      <c r="M13" s="250" t="s">
        <v>7</v>
      </c>
      <c r="N13" s="248" t="s">
        <v>399</v>
      </c>
    </row>
    <row r="14" spans="3:14" ht="13.5" thickBot="1">
      <c r="C14" s="248" t="s">
        <v>395</v>
      </c>
      <c r="D14" s="248" t="s">
        <v>395</v>
      </c>
      <c r="E14" s="248" t="s">
        <v>395</v>
      </c>
      <c r="F14" s="248" t="s">
        <v>395</v>
      </c>
      <c r="G14" s="248" t="s">
        <v>395</v>
      </c>
      <c r="H14" s="248" t="s">
        <v>395</v>
      </c>
      <c r="I14" s="248" t="s">
        <v>395</v>
      </c>
      <c r="J14" s="248" t="s">
        <v>396</v>
      </c>
      <c r="K14" s="248" t="s">
        <v>396</v>
      </c>
      <c r="L14" s="248" t="s">
        <v>396</v>
      </c>
      <c r="M14" s="248" t="s">
        <v>396</v>
      </c>
      <c r="N14" s="248" t="s">
        <v>396</v>
      </c>
    </row>
    <row r="15" spans="1:14" ht="65.25" customHeight="1">
      <c r="A15" s="251" t="s">
        <v>583</v>
      </c>
      <c r="B15" s="252" t="s">
        <v>302</v>
      </c>
      <c r="C15" s="253" t="s">
        <v>493</v>
      </c>
      <c r="D15" s="253" t="s">
        <v>494</v>
      </c>
      <c r="E15" s="253" t="s">
        <v>495</v>
      </c>
      <c r="F15" s="253" t="s">
        <v>496</v>
      </c>
      <c r="G15" s="253" t="s">
        <v>497</v>
      </c>
      <c r="H15" s="254" t="s">
        <v>523</v>
      </c>
      <c r="I15" s="254" t="s">
        <v>24</v>
      </c>
      <c r="J15" s="254" t="s">
        <v>498</v>
      </c>
      <c r="K15" s="255" t="s">
        <v>340</v>
      </c>
      <c r="L15" s="255" t="s">
        <v>340</v>
      </c>
      <c r="M15" s="256" t="s">
        <v>340</v>
      </c>
      <c r="N15" s="257" t="s">
        <v>340</v>
      </c>
    </row>
    <row r="16" spans="1:14" ht="38.25">
      <c r="A16" s="258">
        <v>1111</v>
      </c>
      <c r="B16" s="259" t="s">
        <v>19</v>
      </c>
      <c r="C16" s="260">
        <v>14855013.15</v>
      </c>
      <c r="D16" s="260">
        <v>17517180.33</v>
      </c>
      <c r="E16" s="260">
        <v>18178073.38</v>
      </c>
      <c r="F16" s="260">
        <v>18572739.41</v>
      </c>
      <c r="G16" s="260">
        <v>21300299.12</v>
      </c>
      <c r="H16" s="261">
        <v>21509</v>
      </c>
      <c r="I16" s="262">
        <v>19599221.87</v>
      </c>
      <c r="J16" s="263">
        <v>23592</v>
      </c>
      <c r="K16" s="264">
        <v>27080</v>
      </c>
      <c r="L16" s="265">
        <v>27090</v>
      </c>
      <c r="M16" s="265">
        <v>27318</v>
      </c>
      <c r="N16" s="266">
        <v>26268</v>
      </c>
    </row>
    <row r="17" spans="1:14" ht="39" customHeight="1">
      <c r="A17" s="258">
        <v>1112</v>
      </c>
      <c r="B17" s="259" t="s">
        <v>20</v>
      </c>
      <c r="C17" s="260">
        <v>743370.23</v>
      </c>
      <c r="D17" s="267">
        <v>1999142.42</v>
      </c>
      <c r="E17" s="267">
        <v>564186.9</v>
      </c>
      <c r="F17" s="267">
        <v>1400983.7</v>
      </c>
      <c r="G17" s="260">
        <v>1040673.68</v>
      </c>
      <c r="H17" s="261">
        <v>500</v>
      </c>
      <c r="I17" s="262">
        <v>942999.47</v>
      </c>
      <c r="J17" s="263">
        <v>1351</v>
      </c>
      <c r="K17" s="264">
        <v>700</v>
      </c>
      <c r="L17" s="265">
        <v>700</v>
      </c>
      <c r="M17" s="265">
        <v>707</v>
      </c>
      <c r="N17" s="266">
        <v>700</v>
      </c>
    </row>
    <row r="18" spans="1:14" ht="42.75" customHeight="1">
      <c r="A18" s="258">
        <v>1113</v>
      </c>
      <c r="B18" s="259" t="s">
        <v>21</v>
      </c>
      <c r="C18" s="260">
        <v>1530110.4</v>
      </c>
      <c r="D18" s="267">
        <v>1803661.46</v>
      </c>
      <c r="E18" s="267">
        <v>2061663.9</v>
      </c>
      <c r="F18" s="267">
        <v>2195599.22</v>
      </c>
      <c r="G18" s="260">
        <v>2226630.29</v>
      </c>
      <c r="H18" s="261">
        <v>2060</v>
      </c>
      <c r="I18" s="262">
        <v>1855544.61</v>
      </c>
      <c r="J18" s="263">
        <v>2186</v>
      </c>
      <c r="K18" s="264">
        <v>2170</v>
      </c>
      <c r="L18" s="265">
        <v>2180</v>
      </c>
      <c r="M18" s="265">
        <v>2178</v>
      </c>
      <c r="N18" s="266">
        <v>2170</v>
      </c>
    </row>
    <row r="19" spans="1:14" ht="28.5" customHeight="1">
      <c r="A19" s="258">
        <v>1121</v>
      </c>
      <c r="B19" s="259" t="s">
        <v>22</v>
      </c>
      <c r="C19" s="260">
        <v>14057687.58</v>
      </c>
      <c r="D19" s="267">
        <v>17518367.2</v>
      </c>
      <c r="E19" s="267">
        <v>19705010.67</v>
      </c>
      <c r="F19" s="267">
        <v>20179627.55</v>
      </c>
      <c r="G19" s="260">
        <v>23008995.68</v>
      </c>
      <c r="H19" s="261">
        <v>22694</v>
      </c>
      <c r="I19" s="262">
        <v>18701411.25</v>
      </c>
      <c r="J19" s="263">
        <v>23132</v>
      </c>
      <c r="K19" s="264">
        <v>24100</v>
      </c>
      <c r="L19" s="265">
        <v>24100</v>
      </c>
      <c r="M19" s="265">
        <v>24375</v>
      </c>
      <c r="N19" s="266">
        <v>23377</v>
      </c>
    </row>
    <row r="20" spans="1:14" ht="18" customHeight="1">
      <c r="A20" s="258">
        <v>1211</v>
      </c>
      <c r="B20" s="259" t="s">
        <v>303</v>
      </c>
      <c r="C20" s="260">
        <v>30312046.75</v>
      </c>
      <c r="D20" s="267">
        <v>36388122.76</v>
      </c>
      <c r="E20" s="267">
        <v>39564540.52</v>
      </c>
      <c r="F20" s="267">
        <v>39972910.06</v>
      </c>
      <c r="G20" s="268">
        <v>41772542.1</v>
      </c>
      <c r="H20" s="261">
        <v>42019</v>
      </c>
      <c r="I20" s="262">
        <v>38211376.02</v>
      </c>
      <c r="J20" s="263">
        <v>46072</v>
      </c>
      <c r="K20" s="264">
        <v>56440</v>
      </c>
      <c r="L20" s="265">
        <v>56440</v>
      </c>
      <c r="M20" s="265">
        <v>57051</v>
      </c>
      <c r="N20" s="266">
        <v>54747</v>
      </c>
    </row>
    <row r="21" spans="1:14" ht="38.25">
      <c r="A21" s="258">
        <v>1511</v>
      </c>
      <c r="B21" s="259" t="s">
        <v>23</v>
      </c>
      <c r="C21" s="260">
        <v>3752653</v>
      </c>
      <c r="D21" s="267">
        <v>3318181.21</v>
      </c>
      <c r="E21" s="267">
        <v>3671156.67</v>
      </c>
      <c r="F21" s="267">
        <v>3573646.61</v>
      </c>
      <c r="G21" s="260">
        <v>3625068.76</v>
      </c>
      <c r="H21" s="261">
        <v>3400</v>
      </c>
      <c r="I21" s="262">
        <v>3144087.11</v>
      </c>
      <c r="J21" s="263">
        <v>3598</v>
      </c>
      <c r="K21" s="264">
        <v>3625</v>
      </c>
      <c r="L21" s="265"/>
      <c r="M21" s="265"/>
      <c r="N21" s="266">
        <v>3625</v>
      </c>
    </row>
    <row r="22" spans="1:14" ht="13.5" thickBot="1">
      <c r="A22" s="269"/>
      <c r="B22" s="270"/>
      <c r="C22" s="271">
        <f aca="true" t="shared" si="0" ref="C22:N22">SUM(C16:C21)</f>
        <v>65250881.11</v>
      </c>
      <c r="D22" s="271">
        <f t="shared" si="0"/>
        <v>78544655.37999998</v>
      </c>
      <c r="E22" s="271">
        <f t="shared" si="0"/>
        <v>83744632.04</v>
      </c>
      <c r="F22" s="271">
        <f t="shared" si="0"/>
        <v>85895506.55</v>
      </c>
      <c r="G22" s="272">
        <f t="shared" si="0"/>
        <v>92974209.63000001</v>
      </c>
      <c r="H22" s="273">
        <f t="shared" si="0"/>
        <v>92182</v>
      </c>
      <c r="I22" s="273">
        <f t="shared" si="0"/>
        <v>82454640.33</v>
      </c>
      <c r="J22" s="273">
        <f t="shared" si="0"/>
        <v>99931</v>
      </c>
      <c r="K22" s="274">
        <f t="shared" si="0"/>
        <v>114115</v>
      </c>
      <c r="L22" s="274">
        <f t="shared" si="0"/>
        <v>110510</v>
      </c>
      <c r="M22" s="274">
        <f t="shared" si="0"/>
        <v>111629</v>
      </c>
      <c r="N22" s="275">
        <f t="shared" si="0"/>
        <v>110887</v>
      </c>
    </row>
    <row r="23" spans="2:14" ht="12.75">
      <c r="B23" s="276"/>
      <c r="C23" s="277" t="s">
        <v>8</v>
      </c>
      <c r="D23" s="277" t="s">
        <v>9</v>
      </c>
      <c r="E23" s="277" t="s">
        <v>573</v>
      </c>
      <c r="F23" s="277" t="s">
        <v>574</v>
      </c>
      <c r="G23" s="277" t="s">
        <v>575</v>
      </c>
      <c r="H23" s="277" t="s">
        <v>73</v>
      </c>
      <c r="I23" s="277" t="s">
        <v>74</v>
      </c>
      <c r="J23" s="277" t="s">
        <v>75</v>
      </c>
      <c r="K23" s="277" t="s">
        <v>76</v>
      </c>
      <c r="L23" s="277" t="s">
        <v>77</v>
      </c>
      <c r="M23" s="277" t="s">
        <v>78</v>
      </c>
      <c r="N23" s="277" t="s">
        <v>79</v>
      </c>
    </row>
    <row r="24" spans="1:14" ht="12.75">
      <c r="A24" s="278"/>
      <c r="B24" s="276"/>
      <c r="C24" s="277"/>
      <c r="D24" s="277"/>
      <c r="E24" s="277"/>
      <c r="F24" s="277"/>
      <c r="G24" s="277"/>
      <c r="H24" s="277"/>
      <c r="I24" s="277"/>
      <c r="J24" s="277"/>
      <c r="K24" s="277"/>
      <c r="L24" s="277"/>
      <c r="M24" s="277"/>
      <c r="N24" s="277"/>
    </row>
    <row r="25" spans="1:14" ht="12.75">
      <c r="A25" s="242" t="s">
        <v>26</v>
      </c>
      <c r="B25" s="279"/>
      <c r="C25" s="280"/>
      <c r="D25" s="280"/>
      <c r="E25" s="280"/>
      <c r="F25" s="280"/>
      <c r="G25" s="280"/>
      <c r="H25" s="280"/>
      <c r="I25" s="280"/>
      <c r="J25" s="280"/>
      <c r="K25" s="280"/>
      <c r="L25" s="280"/>
      <c r="M25" s="280"/>
      <c r="N25" s="280"/>
    </row>
    <row r="26" spans="2:14" s="246" customFormat="1" ht="13.5" customHeight="1">
      <c r="B26" s="281"/>
      <c r="K26" s="282"/>
      <c r="L26" s="282"/>
      <c r="M26" s="282"/>
      <c r="N26" s="283"/>
    </row>
    <row r="27" spans="1:14" ht="12.75">
      <c r="A27" s="242" t="s">
        <v>17</v>
      </c>
      <c r="K27" s="284"/>
      <c r="L27" s="284"/>
      <c r="M27" s="284"/>
      <c r="N27" s="285"/>
    </row>
    <row r="28" spans="1:14" ht="12.75">
      <c r="A28" s="286" t="s">
        <v>476</v>
      </c>
      <c r="K28" s="284"/>
      <c r="L28" s="284"/>
      <c r="M28" s="284"/>
      <c r="N28" s="285"/>
    </row>
    <row r="29" spans="1:14" ht="12.75">
      <c r="A29" s="242" t="s">
        <v>338</v>
      </c>
      <c r="K29" s="284"/>
      <c r="L29" s="284"/>
      <c r="M29" s="284"/>
      <c r="N29" s="285"/>
    </row>
    <row r="30" spans="1:14" ht="12.75">
      <c r="A30" s="242" t="s">
        <v>339</v>
      </c>
      <c r="K30" s="284"/>
      <c r="L30" s="284"/>
      <c r="M30" s="284"/>
      <c r="N30" s="285"/>
    </row>
    <row r="31" spans="1:14" ht="12.75">
      <c r="A31" s="286" t="s">
        <v>259</v>
      </c>
      <c r="K31" s="284"/>
      <c r="L31" s="284"/>
      <c r="M31" s="284"/>
      <c r="N31" s="285"/>
    </row>
    <row r="32" spans="1:14" ht="12.75">
      <c r="A32" s="1" t="s">
        <v>475</v>
      </c>
      <c r="K32" s="284"/>
      <c r="L32" s="284"/>
      <c r="M32" s="284"/>
      <c r="N32" s="285"/>
    </row>
    <row r="33" spans="1:14" ht="12.75">
      <c r="A33" s="242" t="s">
        <v>18</v>
      </c>
      <c r="K33" s="284"/>
      <c r="L33" s="284"/>
      <c r="M33" s="284"/>
      <c r="N33" s="285"/>
    </row>
    <row r="34" spans="1:14" ht="12.75">
      <c r="A34" s="286" t="s">
        <v>260</v>
      </c>
      <c r="K34" s="284"/>
      <c r="L34" s="284"/>
      <c r="M34" s="284"/>
      <c r="N34" s="285"/>
    </row>
    <row r="35" spans="1:14" ht="12.75">
      <c r="A35" s="286"/>
      <c r="K35" s="284"/>
      <c r="L35" s="284"/>
      <c r="M35" s="284"/>
      <c r="N35" s="285"/>
    </row>
    <row r="36" spans="1:14" ht="18.75">
      <c r="A36" s="287" t="s">
        <v>492</v>
      </c>
      <c r="K36" s="284"/>
      <c r="L36" s="284"/>
      <c r="M36" s="284"/>
      <c r="N36" s="285"/>
    </row>
    <row r="37" s="246" customFormat="1" ht="12.75"/>
    <row r="38" s="288" customFormat="1" ht="15.75">
      <c r="A38" s="288" t="s">
        <v>261</v>
      </c>
    </row>
    <row r="39" s="288" customFormat="1" ht="15.75">
      <c r="A39" s="288" t="s">
        <v>374</v>
      </c>
    </row>
    <row r="40" s="288" customFormat="1" ht="15.75">
      <c r="A40" s="288" t="s">
        <v>341</v>
      </c>
    </row>
  </sheetData>
  <sheetProtection/>
  <hyperlinks>
    <hyperlink ref="K13" r:id="rId1" display="www.cityfinance.cz"/>
    <hyperlink ref="L13" r:id="rId2" display="www.aqe.cz"/>
    <hyperlink ref="M13" r:id="rId3" display="www.smocr.cz"/>
  </hyperlinks>
  <printOptions/>
  <pageMargins left="0.787401575" right="0.787401575" top="0.984251969" bottom="0.984251969" header="0.4921259845" footer="0.4921259845"/>
  <pageSetup horizontalDpi="600" verticalDpi="600" orientation="landscape" paperSize="9" scale="88" r:id="rId4"/>
  <headerFooter alignWithMargins="0">
    <oddFooter>&amp;Ldaňové příjmy&amp;C&amp;F&amp;Rstránka &amp;P</oddFooter>
  </headerFooter>
</worksheet>
</file>

<file path=xl/worksheets/sheet4.xml><?xml version="1.0" encoding="utf-8"?>
<worksheet xmlns="http://schemas.openxmlformats.org/spreadsheetml/2006/main" xmlns:r="http://schemas.openxmlformats.org/officeDocument/2006/relationships">
  <sheetPr>
    <tabColor rgb="FFC00000"/>
  </sheetPr>
  <dimension ref="A1:F242"/>
  <sheetViews>
    <sheetView zoomScale="110" zoomScaleNormal="110" zoomScaleSheetLayoutView="100" zoomScalePageLayoutView="80" workbookViewId="0" topLeftCell="A1">
      <selection activeCell="C6" sqref="C6"/>
    </sheetView>
  </sheetViews>
  <sheetFormatPr defaultColWidth="9.140625" defaultRowHeight="12.75"/>
  <cols>
    <col min="1" max="1" width="7.140625" style="145" customWidth="1"/>
    <col min="2" max="2" width="91.7109375" style="146" customWidth="1"/>
    <col min="3" max="3" width="16.28125" style="145" customWidth="1"/>
    <col min="4" max="4" width="11.7109375" style="147" customWidth="1"/>
    <col min="5" max="16384" width="9.140625" style="145" customWidth="1"/>
  </cols>
  <sheetData>
    <row r="1" ht="12.75">
      <c r="A1" s="145" t="s">
        <v>344</v>
      </c>
    </row>
    <row r="2" spans="1:3" ht="18.75">
      <c r="A2" s="425" t="s">
        <v>250</v>
      </c>
      <c r="B2" s="426"/>
      <c r="C2" s="426"/>
    </row>
    <row r="3" spans="1:3" ht="18.75">
      <c r="A3" s="148"/>
      <c r="B3" s="241"/>
      <c r="C3" s="149"/>
    </row>
    <row r="4" ht="12" customHeight="1">
      <c r="C4" s="364" t="s">
        <v>300</v>
      </c>
    </row>
    <row r="5" spans="1:3" ht="25.5">
      <c r="A5" s="150" t="s">
        <v>584</v>
      </c>
      <c r="B5" s="150" t="s">
        <v>174</v>
      </c>
      <c r="C5" s="415" t="s">
        <v>588</v>
      </c>
    </row>
    <row r="7" spans="1:4" ht="12.75">
      <c r="A7" s="151">
        <v>1037</v>
      </c>
      <c r="B7" s="150" t="s">
        <v>159</v>
      </c>
      <c r="C7" s="152">
        <f>SUM(C8:C8)</f>
        <v>1934</v>
      </c>
      <c r="D7" s="153"/>
    </row>
    <row r="8" spans="1:4" s="157" customFormat="1" ht="89.25">
      <c r="A8" s="154"/>
      <c r="B8" s="154" t="s">
        <v>44</v>
      </c>
      <c r="C8" s="155">
        <v>1934</v>
      </c>
      <c r="D8" s="156"/>
    </row>
    <row r="9" spans="1:3" ht="12.75">
      <c r="A9" s="158"/>
      <c r="B9" s="159"/>
      <c r="C9" s="160"/>
    </row>
    <row r="10" spans="1:4" ht="12.75">
      <c r="A10" s="151">
        <v>2143</v>
      </c>
      <c r="B10" s="150" t="s">
        <v>134</v>
      </c>
      <c r="C10" s="152">
        <f>SUM(C11:C11)</f>
        <v>576</v>
      </c>
      <c r="D10" s="153"/>
    </row>
    <row r="11" spans="1:4" ht="127.5">
      <c r="A11" s="162"/>
      <c r="B11" s="412" t="s">
        <v>481</v>
      </c>
      <c r="C11" s="163">
        <v>576</v>
      </c>
      <c r="D11" s="164"/>
    </row>
    <row r="12" spans="1:4" ht="12.75">
      <c r="A12" s="165"/>
      <c r="B12" s="166"/>
      <c r="C12" s="167"/>
      <c r="D12" s="168"/>
    </row>
    <row r="13" spans="1:4" ht="12.75">
      <c r="A13" s="151">
        <v>2212</v>
      </c>
      <c r="B13" s="150" t="s">
        <v>160</v>
      </c>
      <c r="C13" s="152">
        <f>SUM(C14:C14)</f>
        <v>500</v>
      </c>
      <c r="D13" s="153"/>
    </row>
    <row r="14" spans="1:3" ht="51">
      <c r="A14" s="162"/>
      <c r="B14" s="154" t="s">
        <v>193</v>
      </c>
      <c r="C14" s="163">
        <v>500</v>
      </c>
    </row>
    <row r="15" spans="1:3" ht="12.75">
      <c r="A15" s="165"/>
      <c r="B15" s="165"/>
      <c r="C15" s="169"/>
    </row>
    <row r="16" spans="1:4" ht="12.75">
      <c r="A16" s="151">
        <v>2219</v>
      </c>
      <c r="B16" s="150" t="s">
        <v>161</v>
      </c>
      <c r="C16" s="152">
        <f>SUM(C17:C18)</f>
        <v>12450</v>
      </c>
      <c r="D16" s="153"/>
    </row>
    <row r="17" spans="1:4" ht="63.75">
      <c r="A17" s="170"/>
      <c r="B17" s="35" t="s">
        <v>266</v>
      </c>
      <c r="C17" s="171">
        <v>400</v>
      </c>
      <c r="D17" s="153"/>
    </row>
    <row r="18" spans="1:4" ht="12.75">
      <c r="A18" s="170"/>
      <c r="B18" s="172" t="s">
        <v>286</v>
      </c>
      <c r="C18" s="171">
        <v>12050</v>
      </c>
      <c r="D18" s="153"/>
    </row>
    <row r="19" spans="1:3" ht="12.75">
      <c r="A19" s="173"/>
      <c r="B19" s="174"/>
      <c r="C19" s="160"/>
    </row>
    <row r="20" spans="1:4" ht="12.75">
      <c r="A20" s="151">
        <v>2221</v>
      </c>
      <c r="B20" s="150" t="s">
        <v>201</v>
      </c>
      <c r="C20" s="152">
        <f>SUM(C21:C22)</f>
        <v>75</v>
      </c>
      <c r="D20" s="153"/>
    </row>
    <row r="21" spans="1:4" s="157" customFormat="1" ht="38.25">
      <c r="A21" s="175"/>
      <c r="B21" s="172" t="s">
        <v>28</v>
      </c>
      <c r="C21" s="176">
        <v>25</v>
      </c>
      <c r="D21" s="177"/>
    </row>
    <row r="22" spans="1:4" s="157" customFormat="1" ht="25.5">
      <c r="A22" s="175"/>
      <c r="B22" s="154" t="s">
        <v>29</v>
      </c>
      <c r="C22" s="176">
        <v>50</v>
      </c>
      <c r="D22" s="177"/>
    </row>
    <row r="23" spans="1:4" s="182" customFormat="1" ht="12.75">
      <c r="A23" s="178"/>
      <c r="B23" s="179"/>
      <c r="C23" s="180"/>
      <c r="D23" s="181"/>
    </row>
    <row r="24" spans="1:4" ht="12.75">
      <c r="A24" s="151">
        <v>2292</v>
      </c>
      <c r="B24" s="150" t="s">
        <v>228</v>
      </c>
      <c r="C24" s="152">
        <f>SUM(C25:C26)</f>
        <v>445</v>
      </c>
      <c r="D24" s="153"/>
    </row>
    <row r="25" spans="1:5" ht="52.5" customHeight="1">
      <c r="A25" s="183"/>
      <c r="B25" s="184" t="s">
        <v>194</v>
      </c>
      <c r="C25" s="185">
        <v>445</v>
      </c>
      <c r="D25" s="186"/>
      <c r="E25" s="187"/>
    </row>
    <row r="26" spans="1:5" ht="12.75">
      <c r="A26" s="188"/>
      <c r="B26" s="189"/>
      <c r="C26" s="190"/>
      <c r="D26" s="186"/>
      <c r="E26" s="187"/>
    </row>
    <row r="27" spans="1:4" s="157" customFormat="1" ht="12.75">
      <c r="A27" s="151">
        <v>2321</v>
      </c>
      <c r="B27" s="150" t="s">
        <v>57</v>
      </c>
      <c r="C27" s="152">
        <f>SUM(C28:C32)</f>
        <v>3376</v>
      </c>
      <c r="D27" s="177"/>
    </row>
    <row r="28" spans="1:4" s="157" customFormat="1" ht="38.25">
      <c r="A28" s="191"/>
      <c r="B28" s="154" t="s">
        <v>195</v>
      </c>
      <c r="C28" s="155">
        <v>55</v>
      </c>
      <c r="D28" s="156"/>
    </row>
    <row r="29" spans="1:4" s="157" customFormat="1" ht="25.5">
      <c r="A29" s="191"/>
      <c r="B29" s="154" t="s">
        <v>30</v>
      </c>
      <c r="C29" s="155">
        <v>10</v>
      </c>
      <c r="D29" s="156"/>
    </row>
    <row r="30" spans="1:4" s="157" customFormat="1" ht="25.5">
      <c r="A30" s="191"/>
      <c r="B30" s="154" t="s">
        <v>192</v>
      </c>
      <c r="C30" s="155">
        <v>11</v>
      </c>
      <c r="D30" s="156"/>
    </row>
    <row r="31" spans="1:4" s="157" customFormat="1" ht="63.75">
      <c r="A31" s="191"/>
      <c r="B31" s="154" t="s">
        <v>196</v>
      </c>
      <c r="C31" s="155">
        <v>300</v>
      </c>
      <c r="D31" s="192"/>
    </row>
    <row r="32" spans="1:4" s="157" customFormat="1" ht="51">
      <c r="A32" s="191"/>
      <c r="B32" s="172" t="s">
        <v>31</v>
      </c>
      <c r="C32" s="155">
        <v>3000</v>
      </c>
      <c r="D32" s="192"/>
    </row>
    <row r="33" spans="1:3" ht="12.75">
      <c r="A33" s="165"/>
      <c r="B33" s="190"/>
      <c r="C33" s="167"/>
    </row>
    <row r="34" spans="1:4" ht="12.75">
      <c r="A34" s="151">
        <v>2333</v>
      </c>
      <c r="B34" s="150" t="s">
        <v>58</v>
      </c>
      <c r="C34" s="152">
        <f>SUM(C35:C37)</f>
        <v>130</v>
      </c>
      <c r="D34" s="153"/>
    </row>
    <row r="35" spans="1:4" s="157" customFormat="1" ht="25.5">
      <c r="A35" s="175"/>
      <c r="B35" s="193" t="s">
        <v>32</v>
      </c>
      <c r="C35" s="176">
        <v>25</v>
      </c>
      <c r="D35" s="177"/>
    </row>
    <row r="36" spans="1:5" ht="30" customHeight="1">
      <c r="A36" s="154"/>
      <c r="B36" s="193" t="s">
        <v>33</v>
      </c>
      <c r="C36" s="171">
        <v>90</v>
      </c>
      <c r="E36" s="195"/>
    </row>
    <row r="37" spans="1:5" ht="25.5">
      <c r="A37" s="154"/>
      <c r="B37" s="196" t="s">
        <v>197</v>
      </c>
      <c r="C37" s="171">
        <v>15</v>
      </c>
      <c r="E37" s="195"/>
    </row>
    <row r="38" spans="1:4" s="199" customFormat="1" ht="12.75">
      <c r="A38" s="197"/>
      <c r="B38" s="197"/>
      <c r="C38" s="198"/>
      <c r="D38" s="147"/>
    </row>
    <row r="39" spans="1:4" ht="12.75">
      <c r="A39" s="151">
        <v>3111</v>
      </c>
      <c r="B39" s="150" t="s">
        <v>59</v>
      </c>
      <c r="C39" s="152">
        <f>SUM(C40:C41)</f>
        <v>2122</v>
      </c>
      <c r="D39" s="153"/>
    </row>
    <row r="40" spans="1:3" ht="63.75">
      <c r="A40" s="193"/>
      <c r="B40" s="193" t="s">
        <v>198</v>
      </c>
      <c r="C40" s="200">
        <v>1311</v>
      </c>
    </row>
    <row r="41" spans="1:3" ht="25.5">
      <c r="A41" s="193"/>
      <c r="B41" s="193" t="s">
        <v>34</v>
      </c>
      <c r="C41" s="171">
        <v>811</v>
      </c>
    </row>
    <row r="42" spans="1:4" s="199" customFormat="1" ht="12.75">
      <c r="A42" s="197"/>
      <c r="B42" s="197"/>
      <c r="C42" s="198"/>
      <c r="D42" s="147"/>
    </row>
    <row r="43" spans="1:4" ht="12.75">
      <c r="A43" s="151">
        <v>3113</v>
      </c>
      <c r="B43" s="150" t="s">
        <v>60</v>
      </c>
      <c r="C43" s="152">
        <f>SUM(C44:C51)</f>
        <v>22225</v>
      </c>
      <c r="D43" s="153"/>
    </row>
    <row r="44" spans="1:3" ht="38.25">
      <c r="A44" s="193"/>
      <c r="B44" s="193" t="s">
        <v>35</v>
      </c>
      <c r="C44" s="171">
        <v>3273</v>
      </c>
    </row>
    <row r="45" spans="1:3" ht="38.25">
      <c r="A45" s="193"/>
      <c r="B45" s="193" t="s">
        <v>199</v>
      </c>
      <c r="C45" s="171">
        <v>3854</v>
      </c>
    </row>
    <row r="46" spans="1:3" ht="25.5">
      <c r="A46" s="193"/>
      <c r="B46" s="193" t="s">
        <v>36</v>
      </c>
      <c r="C46" s="171">
        <v>14</v>
      </c>
    </row>
    <row r="47" spans="1:3" ht="25.5">
      <c r="A47" s="193"/>
      <c r="B47" s="193" t="s">
        <v>37</v>
      </c>
      <c r="C47" s="171">
        <v>4</v>
      </c>
    </row>
    <row r="48" spans="1:3" ht="80.25" customHeight="1">
      <c r="A48" s="193"/>
      <c r="B48" s="37" t="s">
        <v>458</v>
      </c>
      <c r="C48" s="171">
        <v>5000</v>
      </c>
    </row>
    <row r="49" spans="1:3" ht="63.75">
      <c r="A49" s="193"/>
      <c r="B49" s="37" t="s">
        <v>473</v>
      </c>
      <c r="C49" s="171">
        <v>4500</v>
      </c>
    </row>
    <row r="50" spans="1:3" ht="52.5" customHeight="1">
      <c r="A50" s="193"/>
      <c r="B50" s="34" t="s">
        <v>453</v>
      </c>
      <c r="C50" s="171">
        <v>5500</v>
      </c>
    </row>
    <row r="51" spans="1:3" ht="25.5">
      <c r="A51" s="193"/>
      <c r="B51" s="196" t="s">
        <v>200</v>
      </c>
      <c r="C51" s="171">
        <v>80</v>
      </c>
    </row>
    <row r="52" spans="1:4" s="199" customFormat="1" ht="12.75">
      <c r="A52" s="201"/>
      <c r="B52" s="201"/>
      <c r="C52" s="202"/>
      <c r="D52" s="147"/>
    </row>
    <row r="53" spans="1:4" ht="12.75">
      <c r="A53" s="151">
        <v>3141</v>
      </c>
      <c r="B53" s="150" t="s">
        <v>61</v>
      </c>
      <c r="C53" s="152">
        <f>SUM(C54:C54)</f>
        <v>450</v>
      </c>
      <c r="D53" s="153"/>
    </row>
    <row r="54" spans="1:3" ht="25.5">
      <c r="A54" s="196"/>
      <c r="B54" s="193" t="s">
        <v>38</v>
      </c>
      <c r="C54" s="171">
        <v>450</v>
      </c>
    </row>
    <row r="55" spans="1:4" s="199" customFormat="1" ht="12.75">
      <c r="A55" s="203"/>
      <c r="B55" s="197"/>
      <c r="C55" s="198"/>
      <c r="D55" s="147"/>
    </row>
    <row r="56" spans="1:4" ht="12.75">
      <c r="A56" s="151">
        <v>3314</v>
      </c>
      <c r="B56" s="150" t="s">
        <v>202</v>
      </c>
      <c r="C56" s="152">
        <f>SUM(C57:C60)</f>
        <v>1937</v>
      </c>
      <c r="D56" s="153"/>
    </row>
    <row r="57" spans="1:3" ht="12.75">
      <c r="A57" s="154"/>
      <c r="B57" s="34" t="s">
        <v>478</v>
      </c>
      <c r="C57" s="204">
        <v>950</v>
      </c>
    </row>
    <row r="58" spans="1:3" ht="12.75">
      <c r="A58" s="154"/>
      <c r="B58" s="193" t="s">
        <v>39</v>
      </c>
      <c r="C58" s="204">
        <v>324</v>
      </c>
    </row>
    <row r="59" spans="1:3" ht="12.75">
      <c r="A59" s="154"/>
      <c r="B59" s="193" t="s">
        <v>40</v>
      </c>
      <c r="C59" s="204">
        <v>19</v>
      </c>
    </row>
    <row r="60" spans="1:3" ht="25.5">
      <c r="A60" s="154"/>
      <c r="B60" s="193" t="s">
        <v>203</v>
      </c>
      <c r="C60" s="204">
        <v>644</v>
      </c>
    </row>
    <row r="61" spans="1:3" ht="12.75">
      <c r="A61" s="165"/>
      <c r="B61" s="165"/>
      <c r="C61" s="167"/>
    </row>
    <row r="62" spans="1:4" ht="12.75">
      <c r="A62" s="151">
        <v>3315</v>
      </c>
      <c r="B62" s="150" t="s">
        <v>162</v>
      </c>
      <c r="C62" s="152">
        <f>SUM(C63:C64)</f>
        <v>200</v>
      </c>
      <c r="D62" s="153"/>
    </row>
    <row r="63" spans="1:3" ht="55.5" customHeight="1">
      <c r="A63" s="193"/>
      <c r="B63" s="193" t="s">
        <v>278</v>
      </c>
      <c r="C63" s="171">
        <v>129</v>
      </c>
    </row>
    <row r="64" spans="1:3" ht="54" customHeight="1">
      <c r="A64" s="193"/>
      <c r="B64" s="196" t="s">
        <v>41</v>
      </c>
      <c r="C64" s="171">
        <v>71</v>
      </c>
    </row>
    <row r="65" spans="1:3" ht="12.75">
      <c r="A65" s="165"/>
      <c r="B65" s="165"/>
      <c r="C65" s="167"/>
    </row>
    <row r="66" spans="1:4" ht="12.75">
      <c r="A66" s="151">
        <v>3319</v>
      </c>
      <c r="B66" s="150" t="s">
        <v>136</v>
      </c>
      <c r="C66" s="152">
        <f>SUM(C67:C71)</f>
        <v>3729</v>
      </c>
      <c r="D66" s="153"/>
    </row>
    <row r="67" spans="1:3" ht="133.5" customHeight="1">
      <c r="A67" s="162"/>
      <c r="B67" s="193" t="s">
        <v>279</v>
      </c>
      <c r="C67" s="163">
        <v>1858</v>
      </c>
    </row>
    <row r="68" spans="1:4" s="157" customFormat="1" ht="175.5" customHeight="1">
      <c r="A68" s="175"/>
      <c r="B68" s="154" t="s">
        <v>280</v>
      </c>
      <c r="C68" s="176">
        <v>1527</v>
      </c>
      <c r="D68" s="205"/>
    </row>
    <row r="69" spans="1:3" ht="25.5">
      <c r="A69" s="162"/>
      <c r="B69" s="193" t="s">
        <v>42</v>
      </c>
      <c r="C69" s="163">
        <v>132</v>
      </c>
    </row>
    <row r="70" spans="1:3" ht="38.25">
      <c r="A70" s="162"/>
      <c r="B70" s="193" t="s">
        <v>43</v>
      </c>
      <c r="C70" s="163">
        <v>40</v>
      </c>
    </row>
    <row r="71" spans="1:3" ht="54" customHeight="1">
      <c r="A71" s="162"/>
      <c r="B71" s="196" t="s">
        <v>45</v>
      </c>
      <c r="C71" s="163">
        <v>172</v>
      </c>
    </row>
    <row r="72" spans="1:3" ht="12.75">
      <c r="A72" s="206"/>
      <c r="B72" s="165"/>
      <c r="C72" s="169"/>
    </row>
    <row r="73" spans="1:4" ht="12.75">
      <c r="A73" s="151">
        <v>3322</v>
      </c>
      <c r="B73" s="150" t="s">
        <v>139</v>
      </c>
      <c r="C73" s="152">
        <f>SUM(C74:C76)</f>
        <v>850</v>
      </c>
      <c r="D73" s="153"/>
    </row>
    <row r="74" spans="1:3" ht="25.5">
      <c r="A74" s="207"/>
      <c r="B74" s="208" t="s">
        <v>46</v>
      </c>
      <c r="C74" s="185">
        <v>150</v>
      </c>
    </row>
    <row r="75" spans="1:3" ht="25.5">
      <c r="A75" s="207"/>
      <c r="B75" s="172" t="s">
        <v>47</v>
      </c>
      <c r="C75" s="185">
        <v>300</v>
      </c>
    </row>
    <row r="76" spans="1:3" ht="38.25">
      <c r="A76" s="207"/>
      <c r="B76" s="209" t="s">
        <v>48</v>
      </c>
      <c r="C76" s="185">
        <v>400</v>
      </c>
    </row>
    <row r="77" spans="1:3" ht="12.75">
      <c r="A77" s="207"/>
      <c r="B77" s="209"/>
      <c r="C77" s="185"/>
    </row>
    <row r="78" spans="1:4" ht="12.75">
      <c r="A78" s="151">
        <v>3322</v>
      </c>
      <c r="B78" s="150" t="s">
        <v>140</v>
      </c>
      <c r="C78" s="152">
        <f>SUM(C79:C80)</f>
        <v>985</v>
      </c>
      <c r="D78" s="153"/>
    </row>
    <row r="79" spans="1:3" ht="69" customHeight="1">
      <c r="A79" s="207"/>
      <c r="B79" s="208" t="s">
        <v>49</v>
      </c>
      <c r="C79" s="185">
        <v>985</v>
      </c>
    </row>
    <row r="80" spans="1:4" s="212" customFormat="1" ht="12.75">
      <c r="A80" s="210"/>
      <c r="B80" s="179"/>
      <c r="C80" s="190"/>
      <c r="D80" s="168"/>
    </row>
    <row r="81" spans="1:4" ht="12.75">
      <c r="A81" s="151">
        <v>3341</v>
      </c>
      <c r="B81" s="150" t="s">
        <v>62</v>
      </c>
      <c r="C81" s="152">
        <f>SUM(C82:C83)</f>
        <v>1037</v>
      </c>
      <c r="D81" s="153"/>
    </row>
    <row r="82" spans="1:3" ht="51">
      <c r="A82" s="193"/>
      <c r="B82" s="34" t="s">
        <v>267</v>
      </c>
      <c r="C82" s="171">
        <v>987</v>
      </c>
    </row>
    <row r="83" spans="1:3" ht="25.5">
      <c r="A83" s="193"/>
      <c r="B83" s="154" t="s">
        <v>50</v>
      </c>
      <c r="C83" s="171">
        <v>50</v>
      </c>
    </row>
    <row r="84" spans="1:3" ht="12.75">
      <c r="A84" s="161"/>
      <c r="B84" s="161"/>
      <c r="C84" s="160"/>
    </row>
    <row r="85" spans="1:4" ht="12.75">
      <c r="A85" s="151">
        <v>3349</v>
      </c>
      <c r="B85" s="150" t="s">
        <v>63</v>
      </c>
      <c r="C85" s="152">
        <f>SUM(C86:C86)</f>
        <v>330</v>
      </c>
      <c r="D85" s="153"/>
    </row>
    <row r="86" spans="1:3" ht="25.5">
      <c r="A86" s="183"/>
      <c r="B86" s="35" t="s">
        <v>51</v>
      </c>
      <c r="C86" s="185">
        <v>330</v>
      </c>
    </row>
    <row r="87" spans="1:3" ht="12.75">
      <c r="A87" s="188"/>
      <c r="B87" s="213"/>
      <c r="C87" s="190"/>
    </row>
    <row r="88" spans="1:4" ht="12.75">
      <c r="A88" s="151">
        <v>3399</v>
      </c>
      <c r="B88" s="150" t="s">
        <v>222</v>
      </c>
      <c r="C88" s="152">
        <f>SUM(C89:C89)</f>
        <v>195</v>
      </c>
      <c r="D88" s="153"/>
    </row>
    <row r="89" spans="1:3" ht="63.75">
      <c r="A89" s="183"/>
      <c r="B89" s="185" t="s">
        <v>251</v>
      </c>
      <c r="C89" s="185">
        <v>195</v>
      </c>
    </row>
    <row r="90" spans="1:3" ht="12.75">
      <c r="A90" s="188"/>
      <c r="B90" s="190"/>
      <c r="C90" s="190"/>
    </row>
    <row r="91" spans="1:4" ht="12.75">
      <c r="A91" s="151">
        <v>3421</v>
      </c>
      <c r="B91" s="150" t="s">
        <v>552</v>
      </c>
      <c r="C91" s="152">
        <f>SUM(C92:C92)</f>
        <v>512</v>
      </c>
      <c r="D91" s="153"/>
    </row>
    <row r="92" spans="1:3" ht="63.75">
      <c r="A92" s="196"/>
      <c r="B92" s="34" t="s">
        <v>268</v>
      </c>
      <c r="C92" s="171">
        <v>512</v>
      </c>
    </row>
    <row r="93" spans="1:3" ht="12.75">
      <c r="A93" s="214"/>
      <c r="B93" s="214"/>
      <c r="C93" s="215"/>
    </row>
    <row r="94" spans="1:4" ht="12.75">
      <c r="A94" s="151">
        <v>3429</v>
      </c>
      <c r="B94" s="150" t="s">
        <v>64</v>
      </c>
      <c r="C94" s="152">
        <f>SUM(C95:C98)</f>
        <v>3630</v>
      </c>
      <c r="D94" s="153"/>
    </row>
    <row r="95" spans="1:3" ht="42.75" customHeight="1">
      <c r="A95" s="216"/>
      <c r="B95" s="193" t="s">
        <v>52</v>
      </c>
      <c r="C95" s="171">
        <v>590</v>
      </c>
    </row>
    <row r="96" spans="1:3" ht="25.5">
      <c r="A96" s="216"/>
      <c r="B96" s="193" t="s">
        <v>53</v>
      </c>
      <c r="C96" s="171">
        <v>40</v>
      </c>
    </row>
    <row r="97" spans="1:3" ht="42" customHeight="1">
      <c r="A97" s="216"/>
      <c r="B97" s="193" t="s">
        <v>54</v>
      </c>
      <c r="C97" s="171">
        <v>2000</v>
      </c>
    </row>
    <row r="98" spans="1:3" ht="12.75">
      <c r="A98" s="216"/>
      <c r="B98" s="196" t="s">
        <v>420</v>
      </c>
      <c r="C98" s="171">
        <v>1000</v>
      </c>
    </row>
    <row r="99" spans="1:4" s="212" customFormat="1" ht="12.75">
      <c r="A99" s="217"/>
      <c r="B99" s="165"/>
      <c r="C99" s="167"/>
      <c r="D99" s="168"/>
    </row>
    <row r="100" spans="1:4" ht="12.75">
      <c r="A100" s="151">
        <v>3612</v>
      </c>
      <c r="B100" s="150" t="s">
        <v>551</v>
      </c>
      <c r="C100" s="152">
        <f>SUM(C101:C103)</f>
        <v>37612</v>
      </c>
      <c r="D100" s="153"/>
    </row>
    <row r="101" spans="1:3" ht="114" customHeight="1">
      <c r="A101" s="218"/>
      <c r="B101" s="34" t="s">
        <v>447</v>
      </c>
      <c r="C101" s="171">
        <v>20112</v>
      </c>
    </row>
    <row r="102" spans="1:3" ht="25.5">
      <c r="A102" s="218"/>
      <c r="B102" s="196" t="s">
        <v>55</v>
      </c>
      <c r="C102" s="171">
        <v>3000</v>
      </c>
    </row>
    <row r="103" spans="1:6" ht="80.25" customHeight="1">
      <c r="A103" s="216"/>
      <c r="B103" s="196" t="s">
        <v>424</v>
      </c>
      <c r="C103" s="171">
        <v>14500</v>
      </c>
      <c r="D103" s="429"/>
      <c r="E103" s="430"/>
      <c r="F103" s="430"/>
    </row>
    <row r="104" spans="1:3" ht="12.75">
      <c r="A104" s="219"/>
      <c r="B104" s="165"/>
      <c r="C104" s="215"/>
    </row>
    <row r="105" spans="1:4" ht="12.75">
      <c r="A105" s="151">
        <v>3613</v>
      </c>
      <c r="B105" s="150" t="s">
        <v>531</v>
      </c>
      <c r="C105" s="152">
        <f>SUM(C106:C108)</f>
        <v>5590</v>
      </c>
      <c r="D105" s="153"/>
    </row>
    <row r="106" spans="1:3" ht="40.5" customHeight="1">
      <c r="A106" s="218"/>
      <c r="B106" s="193" t="s">
        <v>425</v>
      </c>
      <c r="C106" s="185">
        <v>1540</v>
      </c>
    </row>
    <row r="107" spans="1:3" ht="127.5">
      <c r="A107" s="218"/>
      <c r="B107" s="193" t="s">
        <v>426</v>
      </c>
      <c r="C107" s="171">
        <v>1870</v>
      </c>
    </row>
    <row r="108" spans="1:3" ht="25.5">
      <c r="A108" s="218"/>
      <c r="B108" s="37" t="s">
        <v>446</v>
      </c>
      <c r="C108" s="171">
        <v>2180</v>
      </c>
    </row>
    <row r="109" spans="1:3" ht="12.75">
      <c r="A109" s="161"/>
      <c r="B109" s="161"/>
      <c r="C109" s="160"/>
    </row>
    <row r="110" spans="1:4" ht="12.75">
      <c r="A110" s="151">
        <v>3631</v>
      </c>
      <c r="B110" s="150" t="s">
        <v>65</v>
      </c>
      <c r="C110" s="152">
        <f>SUM(C111)</f>
        <v>100</v>
      </c>
      <c r="D110" s="153"/>
    </row>
    <row r="111" spans="1:3" ht="25.5">
      <c r="A111" s="193"/>
      <c r="B111" s="220" t="s">
        <v>427</v>
      </c>
      <c r="C111" s="171">
        <v>100</v>
      </c>
    </row>
    <row r="112" spans="1:3" ht="12.75">
      <c r="A112" s="158"/>
      <c r="B112" s="161"/>
      <c r="C112" s="160"/>
    </row>
    <row r="113" spans="1:4" ht="12.75">
      <c r="A113" s="151">
        <v>3632</v>
      </c>
      <c r="B113" s="150" t="s">
        <v>66</v>
      </c>
      <c r="C113" s="152">
        <f>SUM(C114:C114)</f>
        <v>20</v>
      </c>
      <c r="D113" s="153"/>
    </row>
    <row r="114" spans="1:3" ht="38.25">
      <c r="A114" s="193"/>
      <c r="B114" s="193" t="s">
        <v>428</v>
      </c>
      <c r="C114" s="171">
        <v>20</v>
      </c>
    </row>
    <row r="115" spans="1:3" ht="12.75">
      <c r="A115" s="161"/>
      <c r="B115" s="161"/>
      <c r="C115" s="160"/>
    </row>
    <row r="116" spans="1:4" ht="12.75">
      <c r="A116" s="151">
        <v>3633</v>
      </c>
      <c r="B116" s="150" t="s">
        <v>68</v>
      </c>
      <c r="C116" s="152">
        <f>SUM(C117:C117)</f>
        <v>100</v>
      </c>
      <c r="D116" s="153"/>
    </row>
    <row r="117" spans="1:3" ht="25.5">
      <c r="A117" s="193"/>
      <c r="B117" s="193" t="s">
        <v>429</v>
      </c>
      <c r="C117" s="171">
        <v>100</v>
      </c>
    </row>
    <row r="118" spans="1:3" ht="12.75">
      <c r="A118" s="161"/>
      <c r="B118" s="161"/>
      <c r="C118" s="160"/>
    </row>
    <row r="119" spans="1:4" ht="12.75">
      <c r="A119" s="151">
        <v>3635</v>
      </c>
      <c r="B119" s="150" t="s">
        <v>69</v>
      </c>
      <c r="C119" s="152">
        <f>SUM(C120:C122)</f>
        <v>16300</v>
      </c>
      <c r="D119" s="153"/>
    </row>
    <row r="120" spans="1:3" ht="76.5">
      <c r="A120" s="172"/>
      <c r="B120" s="221" t="s">
        <v>430</v>
      </c>
      <c r="C120" s="155">
        <v>1000</v>
      </c>
    </row>
    <row r="121" spans="1:3" ht="25.5">
      <c r="A121" s="172"/>
      <c r="B121" s="196" t="s">
        <v>432</v>
      </c>
      <c r="C121" s="155">
        <v>15000</v>
      </c>
    </row>
    <row r="122" spans="1:3" ht="25.5">
      <c r="A122" s="172"/>
      <c r="B122" s="196" t="s">
        <v>431</v>
      </c>
      <c r="C122" s="155">
        <v>300</v>
      </c>
    </row>
    <row r="123" spans="1:4" s="212" customFormat="1" ht="12.75">
      <c r="A123" s="179"/>
      <c r="B123" s="222"/>
      <c r="C123" s="223"/>
      <c r="D123" s="168"/>
    </row>
    <row r="124" spans="1:4" ht="12.75">
      <c r="A124" s="151">
        <v>3639</v>
      </c>
      <c r="B124" s="150" t="s">
        <v>70</v>
      </c>
      <c r="C124" s="152">
        <f>SUM(C125:C129)</f>
        <v>22980</v>
      </c>
      <c r="D124" s="153"/>
    </row>
    <row r="125" spans="1:3" ht="157.5" customHeight="1">
      <c r="A125" s="224"/>
      <c r="B125" s="193" t="s">
        <v>433</v>
      </c>
      <c r="C125" s="171">
        <v>22050</v>
      </c>
    </row>
    <row r="126" spans="1:3" ht="51">
      <c r="A126" s="224"/>
      <c r="B126" s="193" t="s">
        <v>434</v>
      </c>
      <c r="C126" s="171">
        <v>300</v>
      </c>
    </row>
    <row r="127" spans="1:3" ht="25.5">
      <c r="A127" s="216"/>
      <c r="B127" s="193" t="s">
        <v>435</v>
      </c>
      <c r="C127" s="171">
        <v>10</v>
      </c>
    </row>
    <row r="128" spans="1:3" ht="12.75">
      <c r="A128" s="216"/>
      <c r="B128" s="225" t="s">
        <v>436</v>
      </c>
      <c r="C128" s="171">
        <v>20</v>
      </c>
    </row>
    <row r="129" spans="1:3" ht="63.75">
      <c r="A129" s="216"/>
      <c r="B129" s="220" t="s">
        <v>437</v>
      </c>
      <c r="C129" s="171">
        <v>600</v>
      </c>
    </row>
    <row r="130" spans="1:3" ht="12.75">
      <c r="A130" s="217"/>
      <c r="B130" s="167"/>
      <c r="C130" s="167"/>
    </row>
    <row r="131" spans="1:3" ht="12.75">
      <c r="A131" s="151">
        <v>3713</v>
      </c>
      <c r="B131" s="150" t="s">
        <v>252</v>
      </c>
      <c r="C131" s="152">
        <f>SUM(C132)</f>
        <v>525</v>
      </c>
    </row>
    <row r="132" spans="1:3" ht="51">
      <c r="A132" s="154"/>
      <c r="B132" s="35" t="s">
        <v>482</v>
      </c>
      <c r="C132" s="155">
        <v>525</v>
      </c>
    </row>
    <row r="133" spans="1:3" ht="12.75">
      <c r="A133" s="217"/>
      <c r="B133" s="167"/>
      <c r="C133" s="167"/>
    </row>
    <row r="134" spans="1:4" ht="12.75">
      <c r="A134" s="151">
        <v>3722</v>
      </c>
      <c r="B134" s="150" t="s">
        <v>529</v>
      </c>
      <c r="C134" s="152">
        <f>SUM(C135:C144)</f>
        <v>18427</v>
      </c>
      <c r="D134" s="153"/>
    </row>
    <row r="135" spans="1:3" ht="51">
      <c r="A135" s="154"/>
      <c r="B135" s="154" t="s">
        <v>438</v>
      </c>
      <c r="C135" s="155">
        <v>70</v>
      </c>
    </row>
    <row r="136" spans="1:3" ht="25.5">
      <c r="A136" s="154"/>
      <c r="B136" s="154" t="s">
        <v>439</v>
      </c>
      <c r="C136" s="155">
        <v>3200</v>
      </c>
    </row>
    <row r="137" spans="1:3" ht="58.5" customHeight="1">
      <c r="A137" s="154"/>
      <c r="B137" s="154" t="s">
        <v>440</v>
      </c>
      <c r="C137" s="155">
        <v>10</v>
      </c>
    </row>
    <row r="138" spans="1:3" ht="25.5">
      <c r="A138" s="154"/>
      <c r="B138" s="35" t="s">
        <v>441</v>
      </c>
      <c r="C138" s="155">
        <v>150</v>
      </c>
    </row>
    <row r="139" spans="1:3" ht="38.25">
      <c r="A139" s="154"/>
      <c r="B139" s="172" t="s">
        <v>442</v>
      </c>
      <c r="C139" s="155">
        <v>730</v>
      </c>
    </row>
    <row r="140" spans="1:3" ht="25.5">
      <c r="A140" s="154"/>
      <c r="B140" s="35" t="s">
        <v>443</v>
      </c>
      <c r="C140" s="155">
        <v>152</v>
      </c>
    </row>
    <row r="141" spans="1:3" ht="38.25">
      <c r="A141" s="154"/>
      <c r="B141" s="154" t="s">
        <v>184</v>
      </c>
      <c r="C141" s="155">
        <v>35</v>
      </c>
    </row>
    <row r="142" spans="1:3" ht="38.25">
      <c r="A142" s="154"/>
      <c r="B142" s="193" t="s">
        <v>185</v>
      </c>
      <c r="C142" s="155">
        <v>80</v>
      </c>
    </row>
    <row r="143" spans="1:3" ht="76.5">
      <c r="A143" s="154"/>
      <c r="B143" s="37" t="s">
        <v>270</v>
      </c>
      <c r="C143" s="155">
        <v>10000</v>
      </c>
    </row>
    <row r="144" spans="1:3" ht="51">
      <c r="A144" s="154"/>
      <c r="B144" s="37" t="s">
        <v>269</v>
      </c>
      <c r="C144" s="155">
        <v>4000</v>
      </c>
    </row>
    <row r="145" spans="1:3" ht="12.75">
      <c r="A145" s="166"/>
      <c r="B145" s="166"/>
      <c r="C145" s="223"/>
    </row>
    <row r="146" spans="1:4" ht="12.75">
      <c r="A146" s="151">
        <v>3745</v>
      </c>
      <c r="B146" s="150" t="s">
        <v>316</v>
      </c>
      <c r="C146" s="152">
        <f>SUM(C147:C148)</f>
        <v>293</v>
      </c>
      <c r="D146" s="153"/>
    </row>
    <row r="147" spans="1:3" ht="51">
      <c r="A147" s="193"/>
      <c r="B147" s="193" t="s">
        <v>186</v>
      </c>
      <c r="C147" s="171">
        <v>287</v>
      </c>
    </row>
    <row r="148" spans="1:4" s="187" customFormat="1" ht="25.5">
      <c r="A148" s="193"/>
      <c r="B148" s="209" t="s">
        <v>187</v>
      </c>
      <c r="C148" s="171">
        <v>6</v>
      </c>
      <c r="D148" s="186"/>
    </row>
    <row r="149" spans="1:3" ht="12.75">
      <c r="A149" s="165"/>
      <c r="B149" s="165"/>
      <c r="C149" s="167"/>
    </row>
    <row r="150" spans="1:4" ht="12.75">
      <c r="A150" s="151">
        <v>4349</v>
      </c>
      <c r="B150" s="150" t="s">
        <v>138</v>
      </c>
      <c r="C150" s="152">
        <f>SUM(C151:C153)</f>
        <v>1212</v>
      </c>
      <c r="D150" s="153"/>
    </row>
    <row r="151" spans="1:3" ht="38.25">
      <c r="A151" s="183"/>
      <c r="B151" s="208" t="s">
        <v>188</v>
      </c>
      <c r="C151" s="185">
        <v>1150</v>
      </c>
    </row>
    <row r="152" spans="1:3" ht="63.75">
      <c r="A152" s="183"/>
      <c r="B152" s="216" t="s">
        <v>189</v>
      </c>
      <c r="C152" s="185">
        <v>32</v>
      </c>
    </row>
    <row r="153" spans="1:3" ht="12.75">
      <c r="A153" s="183"/>
      <c r="B153" s="218" t="s">
        <v>190</v>
      </c>
      <c r="C153" s="185">
        <v>30</v>
      </c>
    </row>
    <row r="154" spans="1:3" ht="12.75">
      <c r="A154" s="159"/>
      <c r="B154" s="159"/>
      <c r="C154" s="226"/>
    </row>
    <row r="155" spans="1:3" ht="12.75">
      <c r="A155" s="151">
        <v>4379</v>
      </c>
      <c r="B155" s="150" t="s">
        <v>569</v>
      </c>
      <c r="C155" s="152">
        <f>SUM(C156:C156)</f>
        <v>5</v>
      </c>
    </row>
    <row r="156" spans="1:3" ht="38.25">
      <c r="A156" s="193"/>
      <c r="B156" s="193" t="s">
        <v>191</v>
      </c>
      <c r="C156" s="171">
        <v>5</v>
      </c>
    </row>
    <row r="157" spans="1:3" ht="12.75">
      <c r="A157" s="165"/>
      <c r="B157" s="165"/>
      <c r="C157" s="167"/>
    </row>
    <row r="158" spans="1:4" ht="12.75">
      <c r="A158" s="151">
        <v>5212</v>
      </c>
      <c r="B158" s="150" t="s">
        <v>405</v>
      </c>
      <c r="C158" s="152">
        <f>SUM(C159:C159)</f>
        <v>20</v>
      </c>
      <c r="D158" s="227"/>
    </row>
    <row r="159" spans="1:4" ht="12.75">
      <c r="A159" s="193"/>
      <c r="B159" s="193" t="s">
        <v>204</v>
      </c>
      <c r="C159" s="171">
        <v>20</v>
      </c>
      <c r="D159" s="227"/>
    </row>
    <row r="160" spans="1:4" ht="12.75">
      <c r="A160" s="165"/>
      <c r="B160" s="165"/>
      <c r="C160" s="167"/>
      <c r="D160" s="227"/>
    </row>
    <row r="161" spans="1:4" ht="12.75">
      <c r="A161" s="151">
        <v>5272</v>
      </c>
      <c r="B161" s="150" t="s">
        <v>581</v>
      </c>
      <c r="C161" s="152">
        <f>SUM(C162:C162)</f>
        <v>20</v>
      </c>
      <c r="D161" s="227"/>
    </row>
    <row r="162" spans="1:3" ht="12.75">
      <c r="A162" s="193"/>
      <c r="B162" s="193" t="s">
        <v>205</v>
      </c>
      <c r="C162" s="171">
        <v>20</v>
      </c>
    </row>
    <row r="163" spans="1:3" ht="12.75">
      <c r="A163" s="214"/>
      <c r="B163" s="214"/>
      <c r="C163" s="215"/>
    </row>
    <row r="164" spans="1:4" ht="12.75">
      <c r="A164" s="151">
        <v>5311</v>
      </c>
      <c r="B164" s="150" t="s">
        <v>206</v>
      </c>
      <c r="C164" s="152">
        <f>SUM(C165:C170)</f>
        <v>5410</v>
      </c>
      <c r="D164" s="153"/>
    </row>
    <row r="165" spans="1:3" ht="12.75">
      <c r="A165" s="193"/>
      <c r="B165" s="196" t="s">
        <v>501</v>
      </c>
      <c r="C165" s="204">
        <v>3289</v>
      </c>
    </row>
    <row r="166" spans="1:3" ht="12.75">
      <c r="A166" s="193"/>
      <c r="B166" s="196" t="s">
        <v>502</v>
      </c>
      <c r="C166" s="204">
        <v>1118</v>
      </c>
    </row>
    <row r="167" spans="1:3" ht="12.75">
      <c r="A167" s="193"/>
      <c r="B167" s="196" t="s">
        <v>503</v>
      </c>
      <c r="C167" s="204">
        <v>66</v>
      </c>
    </row>
    <row r="168" spans="1:3" ht="12.75">
      <c r="A168" s="193"/>
      <c r="B168" s="196" t="s">
        <v>151</v>
      </c>
      <c r="C168" s="204">
        <v>659</v>
      </c>
    </row>
    <row r="169" spans="1:3" ht="12.75">
      <c r="A169" s="193"/>
      <c r="B169" s="196" t="s">
        <v>152</v>
      </c>
      <c r="C169" s="204">
        <v>158</v>
      </c>
    </row>
    <row r="170" spans="1:3" ht="12.75">
      <c r="A170" s="193"/>
      <c r="B170" s="196" t="s">
        <v>582</v>
      </c>
      <c r="C170" s="204">
        <v>120</v>
      </c>
    </row>
    <row r="171" spans="1:3" ht="12.75">
      <c r="A171" s="165"/>
      <c r="B171" s="165"/>
      <c r="C171" s="167"/>
    </row>
    <row r="172" spans="1:4" ht="12.75">
      <c r="A172" s="151">
        <v>5512</v>
      </c>
      <c r="B172" s="150" t="s">
        <v>207</v>
      </c>
      <c r="C172" s="152">
        <f>SUM(C173:C175)</f>
        <v>1355</v>
      </c>
      <c r="D172" s="153"/>
    </row>
    <row r="173" spans="1:3" ht="12.75">
      <c r="A173" s="154"/>
      <c r="B173" s="196" t="s">
        <v>233</v>
      </c>
      <c r="C173" s="171">
        <v>565</v>
      </c>
    </row>
    <row r="174" spans="1:3" ht="12.75">
      <c r="A174" s="154"/>
      <c r="B174" s="196" t="s">
        <v>377</v>
      </c>
      <c r="C174" s="171">
        <v>80</v>
      </c>
    </row>
    <row r="175" spans="1:3" ht="12.75">
      <c r="A175" s="154"/>
      <c r="B175" s="196" t="s">
        <v>376</v>
      </c>
      <c r="C175" s="171">
        <v>710</v>
      </c>
    </row>
    <row r="176" spans="1:3" ht="12.75">
      <c r="A176" s="158"/>
      <c r="B176" s="161"/>
      <c r="C176" s="160"/>
    </row>
    <row r="177" spans="1:4" ht="12.75">
      <c r="A177" s="151">
        <v>6112</v>
      </c>
      <c r="B177" s="150" t="s">
        <v>317</v>
      </c>
      <c r="C177" s="152">
        <f>SUM(C178:C180)</f>
        <v>3940</v>
      </c>
      <c r="D177" s="153"/>
    </row>
    <row r="178" spans="1:4" ht="63.75">
      <c r="A178" s="183"/>
      <c r="B178" s="208" t="s">
        <v>488</v>
      </c>
      <c r="C178" s="185">
        <v>3200</v>
      </c>
      <c r="D178" s="153"/>
    </row>
    <row r="179" spans="1:4" ht="38.25">
      <c r="A179" s="183"/>
      <c r="B179" s="170" t="s">
        <v>281</v>
      </c>
      <c r="C179" s="185">
        <v>660</v>
      </c>
      <c r="D179" s="153"/>
    </row>
    <row r="180" spans="1:4" ht="12.75">
      <c r="A180" s="183"/>
      <c r="B180" s="208" t="s">
        <v>208</v>
      </c>
      <c r="C180" s="185">
        <v>80</v>
      </c>
      <c r="D180" s="153"/>
    </row>
    <row r="181" spans="1:4" ht="12.75">
      <c r="A181" s="188"/>
      <c r="B181" s="211"/>
      <c r="C181" s="190"/>
      <c r="D181" s="153"/>
    </row>
    <row r="182" spans="1:4" ht="12.75">
      <c r="A182" s="151">
        <v>6171</v>
      </c>
      <c r="B182" s="150" t="s">
        <v>363</v>
      </c>
      <c r="C182" s="152">
        <f>SUM(C183:C189)</f>
        <v>14802</v>
      </c>
      <c r="D182" s="153"/>
    </row>
    <row r="183" spans="1:3" ht="115.5" customHeight="1">
      <c r="A183" s="216"/>
      <c r="B183" s="193" t="s">
        <v>282</v>
      </c>
      <c r="C183" s="171">
        <v>1145</v>
      </c>
    </row>
    <row r="184" spans="1:4" ht="242.25">
      <c r="A184" s="216"/>
      <c r="B184" s="193" t="s">
        <v>27</v>
      </c>
      <c r="C184" s="171">
        <v>3848</v>
      </c>
      <c r="D184" s="228"/>
    </row>
    <row r="185" spans="1:3" ht="12.75">
      <c r="A185" s="216"/>
      <c r="B185" s="193" t="s">
        <v>209</v>
      </c>
      <c r="C185" s="171">
        <v>100</v>
      </c>
    </row>
    <row r="186" spans="1:5" ht="63.75">
      <c r="A186" s="216"/>
      <c r="B186" s="193" t="s">
        <v>0</v>
      </c>
      <c r="C186" s="171">
        <v>291</v>
      </c>
      <c r="D186" s="427"/>
      <c r="E186" s="428"/>
    </row>
    <row r="187" spans="1:3" ht="12.75">
      <c r="A187" s="193"/>
      <c r="B187" s="196" t="s">
        <v>210</v>
      </c>
      <c r="C187" s="171">
        <v>200</v>
      </c>
    </row>
    <row r="188" spans="1:3" ht="131.25" customHeight="1">
      <c r="A188" s="193"/>
      <c r="B188" s="34" t="s">
        <v>273</v>
      </c>
      <c r="C188" s="171">
        <v>9198</v>
      </c>
    </row>
    <row r="189" spans="1:3" ht="25.5">
      <c r="A189" s="193"/>
      <c r="B189" s="196" t="s">
        <v>211</v>
      </c>
      <c r="C189" s="171">
        <v>20</v>
      </c>
    </row>
    <row r="190" spans="1:3" ht="12.75">
      <c r="A190" s="165"/>
      <c r="B190" s="165"/>
      <c r="C190" s="167"/>
    </row>
    <row r="191" spans="1:4" ht="12.75">
      <c r="A191" s="151">
        <v>6171</v>
      </c>
      <c r="B191" s="150" t="s">
        <v>307</v>
      </c>
      <c r="C191" s="152">
        <f>SUM(C192:C197)</f>
        <v>27767</v>
      </c>
      <c r="D191" s="153"/>
    </row>
    <row r="192" spans="1:3" ht="76.5">
      <c r="A192" s="193"/>
      <c r="B192" s="193" t="s">
        <v>1</v>
      </c>
      <c r="C192" s="171">
        <v>19517</v>
      </c>
    </row>
    <row r="193" spans="1:3" ht="12.75">
      <c r="A193" s="193"/>
      <c r="B193" s="193" t="s">
        <v>212</v>
      </c>
      <c r="C193" s="171">
        <v>6636</v>
      </c>
    </row>
    <row r="194" spans="1:3" ht="12.75">
      <c r="A194" s="193"/>
      <c r="B194" s="193" t="s">
        <v>213</v>
      </c>
      <c r="C194" s="171">
        <v>390</v>
      </c>
    </row>
    <row r="195" spans="1:3" ht="12.75">
      <c r="A195" s="193"/>
      <c r="B195" s="193" t="s">
        <v>214</v>
      </c>
      <c r="C195" s="171">
        <v>99</v>
      </c>
    </row>
    <row r="196" spans="1:3" ht="25.5">
      <c r="A196" s="193"/>
      <c r="B196" s="193" t="s">
        <v>215</v>
      </c>
      <c r="C196" s="171">
        <v>381</v>
      </c>
    </row>
    <row r="197" spans="1:3" ht="114.75">
      <c r="A197" s="193"/>
      <c r="B197" s="193" t="s">
        <v>2</v>
      </c>
      <c r="C197" s="204">
        <v>744</v>
      </c>
    </row>
    <row r="198" spans="1:3" ht="12.75">
      <c r="A198" s="165"/>
      <c r="B198" s="165"/>
      <c r="C198" s="167"/>
    </row>
    <row r="199" spans="1:4" ht="12.75">
      <c r="A199" s="151">
        <v>6171</v>
      </c>
      <c r="B199" s="150" t="s">
        <v>306</v>
      </c>
      <c r="C199" s="152">
        <f>SUM(C200)</f>
        <v>200</v>
      </c>
      <c r="D199" s="153"/>
    </row>
    <row r="200" spans="1:3" ht="25.5">
      <c r="A200" s="193"/>
      <c r="B200" s="220" t="s">
        <v>216</v>
      </c>
      <c r="C200" s="171">
        <v>200</v>
      </c>
    </row>
    <row r="201" spans="1:3" ht="12.75">
      <c r="A201" s="165"/>
      <c r="B201" s="165"/>
      <c r="C201" s="167"/>
    </row>
    <row r="202" spans="1:4" ht="12.75">
      <c r="A202" s="151">
        <v>6171</v>
      </c>
      <c r="B202" s="150" t="s">
        <v>375</v>
      </c>
      <c r="C202" s="152">
        <f>SUM(C203:C206)</f>
        <v>920</v>
      </c>
      <c r="D202" s="153"/>
    </row>
    <row r="203" spans="1:3" ht="12.75">
      <c r="A203" s="193"/>
      <c r="B203" s="193" t="s">
        <v>217</v>
      </c>
      <c r="C203" s="171">
        <v>50</v>
      </c>
    </row>
    <row r="204" spans="1:3" ht="25.5">
      <c r="A204" s="193"/>
      <c r="B204" s="193" t="s">
        <v>218</v>
      </c>
      <c r="C204" s="171">
        <v>520</v>
      </c>
    </row>
    <row r="205" spans="1:3" ht="25.5">
      <c r="A205" s="193"/>
      <c r="B205" s="193" t="s">
        <v>219</v>
      </c>
      <c r="C205" s="171">
        <v>200</v>
      </c>
    </row>
    <row r="206" spans="1:3" ht="51">
      <c r="A206" s="193"/>
      <c r="B206" s="196" t="s">
        <v>3</v>
      </c>
      <c r="C206" s="171">
        <v>150</v>
      </c>
    </row>
    <row r="207" spans="1:3" ht="12.75">
      <c r="A207" s="165"/>
      <c r="B207" s="165"/>
      <c r="C207" s="167"/>
    </row>
    <row r="208" spans="1:4" s="229" customFormat="1" ht="12.75">
      <c r="A208" s="151">
        <v>6171</v>
      </c>
      <c r="B208" s="150" t="s">
        <v>362</v>
      </c>
      <c r="C208" s="152">
        <f>SUM(C209:C211)</f>
        <v>145</v>
      </c>
      <c r="D208" s="153"/>
    </row>
    <row r="209" spans="1:3" ht="25.5">
      <c r="A209" s="154"/>
      <c r="B209" s="172" t="s">
        <v>220</v>
      </c>
      <c r="C209" s="155">
        <v>15</v>
      </c>
    </row>
    <row r="210" spans="1:3" ht="38.25">
      <c r="A210" s="154"/>
      <c r="B210" s="154" t="s">
        <v>4</v>
      </c>
      <c r="C210" s="155">
        <v>15</v>
      </c>
    </row>
    <row r="211" spans="1:3" ht="38.25">
      <c r="A211" s="154"/>
      <c r="B211" s="154" t="s">
        <v>221</v>
      </c>
      <c r="C211" s="155">
        <v>115</v>
      </c>
    </row>
    <row r="212" spans="1:3" ht="12.75">
      <c r="A212" s="166"/>
      <c r="B212" s="166"/>
      <c r="C212" s="223"/>
    </row>
    <row r="213" spans="1:4" ht="12.75">
      <c r="A213" s="151">
        <v>6171</v>
      </c>
      <c r="B213" s="150" t="s">
        <v>167</v>
      </c>
      <c r="C213" s="152">
        <f>SUM(C214:C215)</f>
        <v>558</v>
      </c>
      <c r="D213" s="153"/>
    </row>
    <row r="214" spans="1:3" ht="25.5">
      <c r="A214" s="216"/>
      <c r="B214" s="196" t="s">
        <v>275</v>
      </c>
      <c r="C214" s="171">
        <v>242.5</v>
      </c>
    </row>
    <row r="215" spans="1:3" ht="25.5">
      <c r="A215" s="216"/>
      <c r="B215" s="193" t="s">
        <v>276</v>
      </c>
      <c r="C215" s="171">
        <v>315.5</v>
      </c>
    </row>
    <row r="216" spans="1:3" ht="12.75">
      <c r="A216" s="217"/>
      <c r="B216" s="165"/>
      <c r="C216" s="167"/>
    </row>
    <row r="217" spans="1:3" ht="12.75">
      <c r="A217" s="151">
        <v>6171</v>
      </c>
      <c r="B217" s="150" t="s">
        <v>533</v>
      </c>
      <c r="C217" s="152">
        <f>SUM(C218:C219)</f>
        <v>100</v>
      </c>
    </row>
    <row r="218" spans="1:3" ht="25.5">
      <c r="A218" s="175"/>
      <c r="B218" s="35" t="s">
        <v>444</v>
      </c>
      <c r="C218" s="176">
        <v>50</v>
      </c>
    </row>
    <row r="219" spans="1:3" ht="25.5">
      <c r="A219" s="216"/>
      <c r="B219" s="37" t="s">
        <v>445</v>
      </c>
      <c r="C219" s="171">
        <v>50</v>
      </c>
    </row>
    <row r="220" spans="1:3" ht="12.75">
      <c r="A220" s="217"/>
      <c r="B220" s="166"/>
      <c r="C220" s="167"/>
    </row>
    <row r="221" spans="1:4" ht="12.75">
      <c r="A221" s="151">
        <v>6310</v>
      </c>
      <c r="B221" s="150" t="s">
        <v>550</v>
      </c>
      <c r="C221" s="152">
        <f>SUM(C222:C226)</f>
        <v>214</v>
      </c>
      <c r="D221" s="153"/>
    </row>
    <row r="222" spans="1:3" ht="12.75">
      <c r="A222" s="196"/>
      <c r="B222" s="193" t="s">
        <v>349</v>
      </c>
      <c r="C222" s="171">
        <v>80</v>
      </c>
    </row>
    <row r="223" spans="1:3" ht="12.75">
      <c r="A223" s="196"/>
      <c r="B223" s="154" t="s">
        <v>350</v>
      </c>
      <c r="C223" s="171">
        <v>80</v>
      </c>
    </row>
    <row r="224" spans="1:3" ht="12.75">
      <c r="A224" s="196"/>
      <c r="B224" s="154" t="s">
        <v>107</v>
      </c>
      <c r="C224" s="171">
        <v>50</v>
      </c>
    </row>
    <row r="225" spans="1:3" ht="12.75">
      <c r="A225" s="196"/>
      <c r="B225" s="193" t="s">
        <v>164</v>
      </c>
      <c r="C225" s="171">
        <v>3</v>
      </c>
    </row>
    <row r="226" spans="1:3" ht="12.75">
      <c r="A226" s="196"/>
      <c r="B226" s="193" t="s">
        <v>108</v>
      </c>
      <c r="C226" s="171">
        <v>1</v>
      </c>
    </row>
    <row r="227" spans="1:3" ht="12.75">
      <c r="A227" s="230"/>
      <c r="B227" s="173"/>
      <c r="C227" s="231"/>
    </row>
    <row r="228" spans="1:4" s="229" customFormat="1" ht="12.75">
      <c r="A228" s="151">
        <v>6320</v>
      </c>
      <c r="B228" s="150" t="s">
        <v>288</v>
      </c>
      <c r="C228" s="152">
        <f>SUM(C229)</f>
        <v>735</v>
      </c>
      <c r="D228" s="232"/>
    </row>
    <row r="229" spans="1:4" s="235" customFormat="1" ht="38.25">
      <c r="A229" s="175"/>
      <c r="B229" s="154" t="s">
        <v>5</v>
      </c>
      <c r="C229" s="233">
        <v>735</v>
      </c>
      <c r="D229" s="234"/>
    </row>
    <row r="230" spans="1:3" ht="12.75">
      <c r="A230" s="230"/>
      <c r="B230" s="214"/>
      <c r="C230" s="215"/>
    </row>
    <row r="231" spans="1:4" ht="12.75">
      <c r="A231" s="151">
        <v>6399</v>
      </c>
      <c r="B231" s="150" t="s">
        <v>277</v>
      </c>
      <c r="C231" s="152">
        <f>SUM(C232)</f>
        <v>1000</v>
      </c>
      <c r="D231" s="153"/>
    </row>
    <row r="232" spans="1:4" s="157" customFormat="1" ht="12.75">
      <c r="A232" s="194"/>
      <c r="B232" s="236" t="s">
        <v>109</v>
      </c>
      <c r="C232" s="176">
        <v>1000</v>
      </c>
      <c r="D232" s="177"/>
    </row>
    <row r="233" spans="1:3" ht="12.75">
      <c r="A233" s="217"/>
      <c r="B233" s="214"/>
      <c r="C233" s="215"/>
    </row>
    <row r="234" spans="1:3" ht="12.75">
      <c r="A234" s="151"/>
      <c r="B234" s="150" t="s">
        <v>110</v>
      </c>
      <c r="C234" s="152">
        <v>18840</v>
      </c>
    </row>
    <row r="235" spans="1:4" ht="12.75">
      <c r="A235" s="217"/>
      <c r="B235" s="214"/>
      <c r="C235" s="215"/>
      <c r="D235" s="156"/>
    </row>
    <row r="236" spans="1:3" ht="13.5" thickBot="1">
      <c r="A236" s="158"/>
      <c r="B236" s="159"/>
      <c r="C236" s="160"/>
    </row>
    <row r="237" spans="1:4" ht="13.5" thickBot="1">
      <c r="A237" s="237"/>
      <c r="B237" s="238" t="s">
        <v>530</v>
      </c>
      <c r="C237" s="239">
        <f>SUM(C234+C231+C228+C221+C217+C213+C208+C202+C199+C191+C182+C177+C172+C164+C161+C158+C155+C150+C146+C134+C131+C124+C119+C116+C113+C110+C105+C100+C94+C91+C88+C85+C81+C78+C73+C66+C62+C56+C53+C43+C39+C34+C27+C24+C20+C16+C13+C10+C7)</f>
        <v>236878</v>
      </c>
      <c r="D237" s="153"/>
    </row>
    <row r="238" ht="12.75">
      <c r="C238" s="413" t="s">
        <v>406</v>
      </c>
    </row>
    <row r="239" spans="2:3" ht="12.75">
      <c r="B239" s="165"/>
      <c r="C239" s="414">
        <v>236878</v>
      </c>
    </row>
    <row r="241" ht="12.75">
      <c r="B241" s="200"/>
    </row>
    <row r="242" ht="12.75">
      <c r="B242" s="240"/>
    </row>
  </sheetData>
  <sheetProtection/>
  <mergeCells count="3">
    <mergeCell ref="A2:C2"/>
    <mergeCell ref="D186:E186"/>
    <mergeCell ref="D103:F103"/>
  </mergeCells>
  <printOptions/>
  <pageMargins left="0.7874015748031497" right="0.7874015748031497" top="0.984251968503937" bottom="0.984251968503937" header="0.5118110236220472" footer="0.5118110236220472"/>
  <pageSetup fitToHeight="15" horizontalDpi="600" verticalDpi="600" orientation="landscape" paperSize="9" r:id="rId1"/>
  <headerFooter alignWithMargins="0">
    <oddFooter>&amp;Lvýdaje&amp;C&amp;F&amp;Rstránka &amp;P</oddFooter>
  </headerFooter>
  <rowBreaks count="15" manualBreakCount="15">
    <brk id="15" max="3" man="1"/>
    <brk id="31" max="3" man="1"/>
    <brk id="47" max="3" man="1"/>
    <brk id="63" max="3" man="1"/>
    <brk id="70" max="3" man="1"/>
    <brk id="87" max="3" man="1"/>
    <brk id="101" max="3" man="1"/>
    <brk id="115" max="3" man="1"/>
    <brk id="128" max="3" man="1"/>
    <brk id="142" max="3" man="1"/>
    <brk id="157" max="3" man="1"/>
    <brk id="181" max="3" man="1"/>
    <brk id="184" max="3" man="1"/>
    <brk id="196" max="3" man="1"/>
    <brk id="212" max="3" man="1"/>
  </rowBreaks>
</worksheet>
</file>

<file path=xl/worksheets/sheet5.xml><?xml version="1.0" encoding="utf-8"?>
<worksheet xmlns="http://schemas.openxmlformats.org/spreadsheetml/2006/main" xmlns:r="http://schemas.openxmlformats.org/officeDocument/2006/relationships">
  <sheetPr>
    <tabColor rgb="FFC00000"/>
  </sheetPr>
  <dimension ref="A1:F151"/>
  <sheetViews>
    <sheetView zoomScaleSheetLayoutView="100" zoomScalePageLayoutView="0" workbookViewId="0" topLeftCell="A1">
      <selection activeCell="B2" sqref="B2"/>
    </sheetView>
  </sheetViews>
  <sheetFormatPr defaultColWidth="9.140625" defaultRowHeight="12.75"/>
  <cols>
    <col min="1" max="1" width="9.28125" style="5" customWidth="1"/>
    <col min="2" max="2" width="57.421875" style="5" customWidth="1"/>
    <col min="3" max="16384" width="9.140625" style="5" customWidth="1"/>
  </cols>
  <sheetData>
    <row r="1" ht="12.75">
      <c r="A1" s="1" t="s">
        <v>345</v>
      </c>
    </row>
    <row r="2" s="64" customFormat="1" ht="15.75">
      <c r="A2" s="51" t="s">
        <v>505</v>
      </c>
    </row>
    <row r="3" spans="1:3" ht="12.75">
      <c r="A3" s="52"/>
      <c r="C3" s="53" t="s">
        <v>300</v>
      </c>
    </row>
    <row r="4" spans="1:3" s="82" customFormat="1" ht="36.75" customHeight="1">
      <c r="A4" s="83" t="s">
        <v>155</v>
      </c>
      <c r="B4" s="83" t="s">
        <v>318</v>
      </c>
      <c r="C4" s="83" t="s">
        <v>504</v>
      </c>
    </row>
    <row r="5" spans="1:3" ht="12.75">
      <c r="A5" s="54" t="s">
        <v>137</v>
      </c>
      <c r="B5" s="30"/>
      <c r="C5" s="55"/>
    </row>
    <row r="6" spans="1:3" ht="12.75">
      <c r="A6" s="54">
        <v>5011</v>
      </c>
      <c r="B6" s="42" t="s">
        <v>479</v>
      </c>
      <c r="C6" s="56">
        <v>950</v>
      </c>
    </row>
    <row r="7" spans="1:3" ht="12.75">
      <c r="A7" s="54">
        <v>5031</v>
      </c>
      <c r="B7" s="42" t="s">
        <v>319</v>
      </c>
      <c r="C7" s="56">
        <v>238</v>
      </c>
    </row>
    <row r="8" spans="1:3" ht="12.75">
      <c r="A8" s="54">
        <v>5032</v>
      </c>
      <c r="B8" s="42" t="s">
        <v>320</v>
      </c>
      <c r="C8" s="56">
        <v>86</v>
      </c>
    </row>
    <row r="9" spans="1:3" ht="12.75">
      <c r="A9" s="54">
        <v>5424</v>
      </c>
      <c r="B9" s="42" t="s">
        <v>321</v>
      </c>
      <c r="C9" s="56">
        <v>19</v>
      </c>
    </row>
    <row r="10" spans="1:3" ht="12.75">
      <c r="A10" s="88"/>
      <c r="B10" s="85" t="s">
        <v>561</v>
      </c>
      <c r="C10" s="86">
        <f>SUM(C6:C9)</f>
        <v>1293</v>
      </c>
    </row>
    <row r="11" spans="1:3" ht="12.75">
      <c r="A11" s="54">
        <v>5021</v>
      </c>
      <c r="B11" s="42" t="s">
        <v>578</v>
      </c>
      <c r="C11" s="56">
        <v>3</v>
      </c>
    </row>
    <row r="12" spans="1:3" ht="12.75">
      <c r="A12" s="54">
        <v>5134</v>
      </c>
      <c r="B12" s="42" t="s">
        <v>323</v>
      </c>
      <c r="C12" s="56">
        <v>1</v>
      </c>
    </row>
    <row r="13" spans="1:3" ht="58.5" customHeight="1">
      <c r="A13" s="54">
        <v>5136</v>
      </c>
      <c r="B13" s="42" t="s">
        <v>506</v>
      </c>
      <c r="C13" s="56">
        <v>290</v>
      </c>
    </row>
    <row r="14" spans="1:3" ht="26.25" customHeight="1">
      <c r="A14" s="54">
        <v>5137</v>
      </c>
      <c r="B14" s="42" t="s">
        <v>507</v>
      </c>
      <c r="C14" s="56">
        <v>25</v>
      </c>
    </row>
    <row r="15" spans="1:3" ht="38.25">
      <c r="A15" s="54">
        <v>5139</v>
      </c>
      <c r="B15" s="42" t="s">
        <v>508</v>
      </c>
      <c r="C15" s="56">
        <v>34</v>
      </c>
    </row>
    <row r="16" spans="1:3" ht="12.75">
      <c r="A16" s="54">
        <v>5151</v>
      </c>
      <c r="B16" s="42" t="s">
        <v>324</v>
      </c>
      <c r="C16" s="56"/>
    </row>
    <row r="17" spans="1:3" ht="12.75">
      <c r="A17" s="54">
        <v>5153</v>
      </c>
      <c r="B17" s="42" t="s">
        <v>178</v>
      </c>
      <c r="C17" s="56"/>
    </row>
    <row r="18" spans="1:3" ht="12.75">
      <c r="A18" s="54">
        <v>5154</v>
      </c>
      <c r="B18" s="42" t="s">
        <v>509</v>
      </c>
      <c r="C18" s="56">
        <v>165</v>
      </c>
    </row>
    <row r="19" spans="1:3" ht="12.75">
      <c r="A19" s="54">
        <v>5161</v>
      </c>
      <c r="B19" s="42" t="s">
        <v>325</v>
      </c>
      <c r="C19" s="56">
        <v>2</v>
      </c>
    </row>
    <row r="20" spans="1:3" ht="25.5">
      <c r="A20" s="54">
        <v>5162</v>
      </c>
      <c r="B20" s="42" t="s">
        <v>553</v>
      </c>
      <c r="C20" s="56">
        <v>20</v>
      </c>
    </row>
    <row r="21" spans="1:3" ht="12.75">
      <c r="A21" s="54">
        <v>5167</v>
      </c>
      <c r="B21" s="42" t="s">
        <v>391</v>
      </c>
      <c r="C21" s="56">
        <v>3</v>
      </c>
    </row>
    <row r="22" spans="1:3" ht="38.25">
      <c r="A22" s="54">
        <v>5168</v>
      </c>
      <c r="B22" s="42" t="s">
        <v>510</v>
      </c>
      <c r="C22" s="56">
        <v>58</v>
      </c>
    </row>
    <row r="23" spans="1:3" ht="38.25">
      <c r="A23" s="54">
        <v>5169</v>
      </c>
      <c r="B23" s="42" t="s">
        <v>511</v>
      </c>
      <c r="C23" s="56">
        <v>25</v>
      </c>
    </row>
    <row r="24" spans="1:3" ht="12.75">
      <c r="A24" s="54">
        <v>5171</v>
      </c>
      <c r="B24" s="42" t="s">
        <v>329</v>
      </c>
      <c r="C24" s="56">
        <v>4</v>
      </c>
    </row>
    <row r="25" spans="1:3" ht="25.5">
      <c r="A25" s="54">
        <v>5172</v>
      </c>
      <c r="B25" s="42" t="s">
        <v>512</v>
      </c>
      <c r="C25" s="56">
        <v>2</v>
      </c>
    </row>
    <row r="26" spans="1:3" ht="12.75">
      <c r="A26" s="54">
        <v>5173</v>
      </c>
      <c r="B26" s="42" t="s">
        <v>330</v>
      </c>
      <c r="C26" s="56">
        <v>8</v>
      </c>
    </row>
    <row r="27" spans="1:3" ht="12.75">
      <c r="A27" s="54">
        <v>5175</v>
      </c>
      <c r="B27" s="42" t="s">
        <v>331</v>
      </c>
      <c r="C27" s="56">
        <v>1</v>
      </c>
    </row>
    <row r="28" spans="1:3" ht="12.75">
      <c r="A28" s="54">
        <v>5179</v>
      </c>
      <c r="B28" s="42" t="s">
        <v>333</v>
      </c>
      <c r="C28" s="56">
        <v>1</v>
      </c>
    </row>
    <row r="29" spans="1:3" ht="12.75">
      <c r="A29" s="54">
        <v>5181</v>
      </c>
      <c r="B29" s="42" t="s">
        <v>407</v>
      </c>
      <c r="C29" s="56">
        <v>2</v>
      </c>
    </row>
    <row r="30" spans="1:3" ht="12.75">
      <c r="A30" s="84"/>
      <c r="B30" s="85" t="s">
        <v>560</v>
      </c>
      <c r="C30" s="86">
        <f>SUM(C11:C29)</f>
        <v>644</v>
      </c>
    </row>
    <row r="31" spans="1:3" s="44" customFormat="1" ht="12.75">
      <c r="A31" s="132" t="s">
        <v>144</v>
      </c>
      <c r="B31" s="133" t="s">
        <v>305</v>
      </c>
      <c r="C31" s="134">
        <f>SUM(C10+C30)</f>
        <v>1937</v>
      </c>
    </row>
    <row r="32" spans="1:3" s="69" customFormat="1" ht="12.75">
      <c r="A32" s="45"/>
      <c r="B32" s="46"/>
      <c r="C32" s="68"/>
    </row>
    <row r="33" spans="1:3" s="69" customFormat="1" ht="12.75">
      <c r="A33" s="45"/>
      <c r="B33" s="46"/>
      <c r="C33" s="68"/>
    </row>
    <row r="34" spans="1:3" s="69" customFormat="1" ht="12.75">
      <c r="A34" s="45"/>
      <c r="B34" s="46"/>
      <c r="C34" s="68"/>
    </row>
    <row r="35" spans="1:3" s="69" customFormat="1" ht="12.75">
      <c r="A35" s="45"/>
      <c r="B35" s="46"/>
      <c r="C35" s="68"/>
    </row>
    <row r="36" spans="1:3" s="69" customFormat="1" ht="12.75">
      <c r="A36" s="45"/>
      <c r="B36" s="46"/>
      <c r="C36" s="68"/>
    </row>
    <row r="37" spans="1:3" s="69" customFormat="1" ht="12.75">
      <c r="A37" s="45"/>
      <c r="B37" s="46"/>
      <c r="C37" s="68"/>
    </row>
    <row r="38" spans="1:3" s="69" customFormat="1" ht="12.75">
      <c r="A38" s="45"/>
      <c r="B38" s="46"/>
      <c r="C38" s="68"/>
    </row>
    <row r="39" spans="1:3" s="69" customFormat="1" ht="12.75">
      <c r="A39" s="45"/>
      <c r="B39" s="46"/>
      <c r="C39" s="68"/>
    </row>
    <row r="40" spans="1:3" s="69" customFormat="1" ht="12.75">
      <c r="A40" s="45"/>
      <c r="B40" s="46"/>
      <c r="C40" s="68"/>
    </row>
    <row r="41" spans="1:3" s="69" customFormat="1" ht="12.75">
      <c r="A41" s="45"/>
      <c r="B41" s="46"/>
      <c r="C41" s="68"/>
    </row>
    <row r="42" spans="1:3" ht="12.75">
      <c r="A42" s="45"/>
      <c r="B42" s="46"/>
      <c r="C42" s="53" t="s">
        <v>300</v>
      </c>
    </row>
    <row r="43" spans="1:6" s="80" customFormat="1" ht="36.75" customHeight="1">
      <c r="A43" s="135" t="s">
        <v>155</v>
      </c>
      <c r="B43" s="135" t="s">
        <v>334</v>
      </c>
      <c r="C43" s="136"/>
      <c r="D43" s="78"/>
      <c r="E43" s="78"/>
      <c r="F43" s="79"/>
    </row>
    <row r="44" spans="1:6" ht="12.75">
      <c r="A44" s="54" t="s">
        <v>137</v>
      </c>
      <c r="B44" s="30"/>
      <c r="C44" s="55"/>
      <c r="D44" s="47"/>
      <c r="E44" s="47"/>
      <c r="F44" s="47"/>
    </row>
    <row r="45" spans="1:6" ht="25.5">
      <c r="A45" s="54">
        <v>5011</v>
      </c>
      <c r="B45" s="42" t="s">
        <v>234</v>
      </c>
      <c r="C45" s="43">
        <v>3289</v>
      </c>
      <c r="D45" s="57"/>
      <c r="E45" s="50"/>
      <c r="F45" s="50"/>
    </row>
    <row r="46" spans="1:6" ht="12.75">
      <c r="A46" s="54">
        <v>5031</v>
      </c>
      <c r="B46" s="42" t="s">
        <v>171</v>
      </c>
      <c r="C46" s="43">
        <v>822</v>
      </c>
      <c r="D46" s="57"/>
      <c r="E46" s="50"/>
      <c r="F46" s="50"/>
    </row>
    <row r="47" spans="1:6" ht="12.75">
      <c r="A47" s="54">
        <v>5032</v>
      </c>
      <c r="B47" s="42" t="s">
        <v>172</v>
      </c>
      <c r="C47" s="43">
        <v>296</v>
      </c>
      <c r="D47" s="57"/>
      <c r="E47" s="50"/>
      <c r="F47" s="50"/>
    </row>
    <row r="48" spans="1:6" ht="12.75">
      <c r="A48" s="54">
        <v>5424</v>
      </c>
      <c r="B48" s="42" t="s">
        <v>379</v>
      </c>
      <c r="C48" s="43">
        <v>66</v>
      </c>
      <c r="D48" s="57"/>
      <c r="E48" s="50"/>
      <c r="F48" s="50"/>
    </row>
    <row r="49" spans="1:6" ht="12.75">
      <c r="A49" s="88"/>
      <c r="B49" s="85" t="s">
        <v>561</v>
      </c>
      <c r="C49" s="87">
        <f>SUM(C45:C48)</f>
        <v>4473</v>
      </c>
      <c r="D49" s="57"/>
      <c r="E49" s="50"/>
      <c r="F49" s="50"/>
    </row>
    <row r="50" spans="1:6" ht="12.75" customHeight="1">
      <c r="A50" s="54">
        <v>5021</v>
      </c>
      <c r="B50" s="42" t="s">
        <v>177</v>
      </c>
      <c r="C50" s="43">
        <v>3</v>
      </c>
      <c r="D50" s="57"/>
      <c r="E50" s="50"/>
      <c r="F50" s="50"/>
    </row>
    <row r="51" spans="1:6" ht="12.75">
      <c r="A51" s="54">
        <v>5038</v>
      </c>
      <c r="B51" s="42" t="s">
        <v>534</v>
      </c>
      <c r="C51" s="43"/>
      <c r="D51" s="48"/>
      <c r="E51" s="49"/>
      <c r="F51" s="50"/>
    </row>
    <row r="52" spans="1:6" ht="12.75">
      <c r="A52" s="54">
        <v>5132</v>
      </c>
      <c r="B52" s="42" t="s">
        <v>322</v>
      </c>
      <c r="C52" s="43"/>
      <c r="D52" s="47"/>
      <c r="E52" s="47"/>
      <c r="F52" s="47"/>
    </row>
    <row r="53" spans="1:6" ht="38.25">
      <c r="A53" s="54">
        <v>5133</v>
      </c>
      <c r="B53" s="42" t="s">
        <v>537</v>
      </c>
      <c r="C53" s="43">
        <v>3</v>
      </c>
      <c r="D53" s="58"/>
      <c r="E53" s="50"/>
      <c r="F53" s="50"/>
    </row>
    <row r="54" spans="1:6" ht="12.75">
      <c r="A54" s="54">
        <v>5134</v>
      </c>
      <c r="B54" s="42" t="s">
        <v>235</v>
      </c>
      <c r="C54" s="43">
        <v>160</v>
      </c>
      <c r="D54" s="58"/>
      <c r="E54" s="50"/>
      <c r="F54" s="50"/>
    </row>
    <row r="55" spans="1:6" ht="12.75">
      <c r="A55" s="54">
        <v>5136</v>
      </c>
      <c r="B55" s="42" t="s">
        <v>538</v>
      </c>
      <c r="C55" s="43">
        <v>2</v>
      </c>
      <c r="D55" s="58"/>
      <c r="E55" s="50"/>
      <c r="F55" s="50"/>
    </row>
    <row r="56" spans="1:6" ht="38.25">
      <c r="A56" s="54">
        <v>5137</v>
      </c>
      <c r="B56" s="42" t="s">
        <v>513</v>
      </c>
      <c r="C56" s="43">
        <v>50</v>
      </c>
      <c r="D56" s="58"/>
      <c r="E56" s="50"/>
      <c r="F56" s="50"/>
    </row>
    <row r="57" spans="1:6" ht="12.75">
      <c r="A57" s="54">
        <v>5138</v>
      </c>
      <c r="B57" s="42" t="s">
        <v>539</v>
      </c>
      <c r="C57" s="43"/>
      <c r="D57" s="58"/>
      <c r="E57" s="50"/>
      <c r="F57" s="50"/>
    </row>
    <row r="58" spans="1:6" ht="24" customHeight="1">
      <c r="A58" s="54">
        <v>5139</v>
      </c>
      <c r="B58" s="42" t="s">
        <v>236</v>
      </c>
      <c r="C58" s="43">
        <v>60</v>
      </c>
      <c r="D58" s="58"/>
      <c r="E58" s="50"/>
      <c r="F58" s="50"/>
    </row>
    <row r="59" spans="1:6" ht="12.75">
      <c r="A59" s="54">
        <v>5151</v>
      </c>
      <c r="B59" s="42" t="s">
        <v>540</v>
      </c>
      <c r="C59" s="43"/>
      <c r="D59" s="58"/>
      <c r="E59" s="50"/>
      <c r="F59" s="50"/>
    </row>
    <row r="60" spans="1:6" ht="12.75">
      <c r="A60" s="54">
        <v>5153</v>
      </c>
      <c r="B60" s="42" t="s">
        <v>541</v>
      </c>
      <c r="C60" s="43"/>
      <c r="D60" s="58"/>
      <c r="E60" s="50"/>
      <c r="F60" s="50"/>
    </row>
    <row r="61" spans="1:6" ht="12.75">
      <c r="A61" s="54">
        <v>5154</v>
      </c>
      <c r="B61" s="42" t="s">
        <v>542</v>
      </c>
      <c r="C61" s="43"/>
      <c r="D61" s="58"/>
      <c r="E61" s="50"/>
      <c r="F61" s="50"/>
    </row>
    <row r="62" spans="1:6" ht="38.25">
      <c r="A62" s="54">
        <v>5156</v>
      </c>
      <c r="B62" s="42" t="s">
        <v>364</v>
      </c>
      <c r="C62" s="43">
        <v>75</v>
      </c>
      <c r="D62" s="58"/>
      <c r="E62" s="50"/>
      <c r="F62" s="50"/>
    </row>
    <row r="63" spans="1:6" ht="12.75">
      <c r="A63" s="54">
        <v>5161</v>
      </c>
      <c r="B63" s="42" t="s">
        <v>514</v>
      </c>
      <c r="C63" s="43">
        <v>2</v>
      </c>
      <c r="D63" s="58"/>
      <c r="E63" s="50"/>
      <c r="F63" s="50"/>
    </row>
    <row r="64" spans="1:6" ht="51">
      <c r="A64" s="54">
        <v>5162</v>
      </c>
      <c r="B64" s="42" t="s">
        <v>515</v>
      </c>
      <c r="C64" s="43">
        <v>50</v>
      </c>
      <c r="D64" s="58"/>
      <c r="E64" s="50"/>
      <c r="F64" s="50"/>
    </row>
    <row r="65" spans="1:6" ht="12.75">
      <c r="A65" s="54">
        <v>5163</v>
      </c>
      <c r="B65" s="42" t="s">
        <v>326</v>
      </c>
      <c r="C65" s="43"/>
      <c r="D65" s="58"/>
      <c r="E65" s="50"/>
      <c r="F65" s="50"/>
    </row>
    <row r="66" spans="1:6" ht="12.75">
      <c r="A66" s="54">
        <v>5164</v>
      </c>
      <c r="B66" s="42" t="s">
        <v>327</v>
      </c>
      <c r="C66" s="43"/>
      <c r="D66" s="58"/>
      <c r="E66" s="50"/>
      <c r="F66" s="50"/>
    </row>
    <row r="67" spans="1:6" ht="12.75">
      <c r="A67" s="54">
        <v>5166</v>
      </c>
      <c r="B67" s="42" t="s">
        <v>543</v>
      </c>
      <c r="C67" s="43"/>
      <c r="D67" s="58"/>
      <c r="E67" s="50"/>
      <c r="F67" s="50"/>
    </row>
    <row r="68" spans="1:6" ht="38.25">
      <c r="A68" s="54">
        <v>5167</v>
      </c>
      <c r="B68" s="42" t="s">
        <v>237</v>
      </c>
      <c r="C68" s="43">
        <v>60</v>
      </c>
      <c r="D68" s="58"/>
      <c r="E68" s="50"/>
      <c r="F68" s="50"/>
    </row>
    <row r="69" spans="1:6" ht="12.75">
      <c r="A69" s="54">
        <v>5168</v>
      </c>
      <c r="B69" s="42" t="s">
        <v>369</v>
      </c>
      <c r="C69" s="43">
        <v>15</v>
      </c>
      <c r="D69" s="58"/>
      <c r="E69" s="50"/>
      <c r="F69" s="50"/>
    </row>
    <row r="70" spans="1:6" ht="38.25">
      <c r="A70" s="54">
        <v>5169</v>
      </c>
      <c r="B70" s="42" t="s">
        <v>371</v>
      </c>
      <c r="C70" s="43">
        <v>70</v>
      </c>
      <c r="D70" s="58"/>
      <c r="E70" s="50"/>
      <c r="F70" s="50"/>
    </row>
    <row r="71" spans="1:6" ht="63.75">
      <c r="A71" s="54">
        <v>5171</v>
      </c>
      <c r="B71" s="42" t="s">
        <v>238</v>
      </c>
      <c r="C71" s="43">
        <v>95</v>
      </c>
      <c r="D71" s="58"/>
      <c r="E71" s="50"/>
      <c r="F71" s="50"/>
    </row>
    <row r="72" spans="1:6" ht="25.5">
      <c r="A72" s="54">
        <v>5172</v>
      </c>
      <c r="B72" s="42" t="s">
        <v>310</v>
      </c>
      <c r="C72" s="43"/>
      <c r="D72" s="58"/>
      <c r="E72" s="50"/>
      <c r="F72" s="50"/>
    </row>
    <row r="73" spans="1:6" ht="25.5">
      <c r="A73" s="54">
        <v>5173</v>
      </c>
      <c r="B73" s="42" t="s">
        <v>311</v>
      </c>
      <c r="C73" s="43">
        <v>10</v>
      </c>
      <c r="D73" s="58"/>
      <c r="E73" s="50"/>
      <c r="F73" s="50"/>
    </row>
    <row r="74" spans="1:6" ht="12.75">
      <c r="A74" s="54">
        <v>5175</v>
      </c>
      <c r="B74" s="42" t="s">
        <v>516</v>
      </c>
      <c r="C74" s="43">
        <v>2</v>
      </c>
      <c r="D74" s="58"/>
      <c r="E74" s="50"/>
      <c r="F74" s="50"/>
    </row>
    <row r="75" spans="1:6" ht="12.75">
      <c r="A75" s="54">
        <v>5178</v>
      </c>
      <c r="B75" s="42" t="s">
        <v>576</v>
      </c>
      <c r="C75" s="43"/>
      <c r="D75" s="58"/>
      <c r="E75" s="50"/>
      <c r="F75" s="50"/>
    </row>
    <row r="76" spans="1:6" ht="12.75">
      <c r="A76" s="54">
        <v>5193</v>
      </c>
      <c r="B76" s="42" t="s">
        <v>577</v>
      </c>
      <c r="C76" s="43"/>
      <c r="D76" s="58"/>
      <c r="E76" s="50"/>
      <c r="F76" s="50"/>
    </row>
    <row r="77" spans="1:6" ht="12.75">
      <c r="A77" s="54">
        <v>5192</v>
      </c>
      <c r="B77" s="42" t="s">
        <v>387</v>
      </c>
      <c r="C77" s="43"/>
      <c r="D77" s="58"/>
      <c r="E77" s="50"/>
      <c r="F77" s="50"/>
    </row>
    <row r="78" spans="1:6" ht="12.75">
      <c r="A78" s="54">
        <v>5194</v>
      </c>
      <c r="B78" s="42" t="s">
        <v>332</v>
      </c>
      <c r="C78" s="43"/>
      <c r="D78" s="58"/>
      <c r="E78" s="50"/>
      <c r="F78" s="50"/>
    </row>
    <row r="79" spans="1:6" ht="12.75">
      <c r="A79" s="54">
        <v>5229</v>
      </c>
      <c r="B79" s="42" t="s">
        <v>304</v>
      </c>
      <c r="C79" s="43"/>
      <c r="D79" s="58"/>
      <c r="E79" s="50"/>
      <c r="F79" s="50"/>
    </row>
    <row r="80" spans="1:6" ht="25.5">
      <c r="A80" s="54">
        <v>5361</v>
      </c>
      <c r="B80" s="42" t="s">
        <v>370</v>
      </c>
      <c r="C80" s="43">
        <v>2</v>
      </c>
      <c r="D80" s="58"/>
      <c r="E80" s="50"/>
      <c r="F80" s="50"/>
    </row>
    <row r="81" spans="1:6" ht="12.75">
      <c r="A81" s="54">
        <v>5362</v>
      </c>
      <c r="B81" s="42" t="s">
        <v>388</v>
      </c>
      <c r="C81" s="43"/>
      <c r="D81" s="57"/>
      <c r="E81" s="50"/>
      <c r="F81" s="50"/>
    </row>
    <row r="82" spans="1:6" ht="12.75">
      <c r="A82" s="88"/>
      <c r="B82" s="85" t="s">
        <v>560</v>
      </c>
      <c r="C82" s="89">
        <f>SUM(C50:C81)</f>
        <v>659</v>
      </c>
      <c r="D82" s="57"/>
      <c r="E82" s="50"/>
      <c r="F82" s="50"/>
    </row>
    <row r="83" spans="1:6" ht="12.75">
      <c r="A83" s="132" t="s">
        <v>144</v>
      </c>
      <c r="B83" s="133" t="s">
        <v>532</v>
      </c>
      <c r="C83" s="137">
        <f>SUM(C49+C82)</f>
        <v>5132</v>
      </c>
      <c r="D83" s="48"/>
      <c r="E83" s="49"/>
      <c r="F83" s="49"/>
    </row>
    <row r="84" spans="1:2" ht="12.75">
      <c r="A84" s="45"/>
      <c r="B84" s="46"/>
    </row>
    <row r="85" spans="1:2" ht="12.75">
      <c r="A85" s="45"/>
      <c r="B85" s="46"/>
    </row>
    <row r="86" spans="1:3" ht="12.75">
      <c r="A86" s="45"/>
      <c r="B86" s="46"/>
      <c r="C86" s="53" t="s">
        <v>300</v>
      </c>
    </row>
    <row r="87" spans="1:3" s="67" customFormat="1" ht="36.75" customHeight="1">
      <c r="A87" s="139" t="s">
        <v>155</v>
      </c>
      <c r="B87" s="139" t="s">
        <v>404</v>
      </c>
      <c r="C87" s="140"/>
    </row>
    <row r="88" spans="1:3" ht="12.75">
      <c r="A88" s="54" t="s">
        <v>137</v>
      </c>
      <c r="B88" s="30"/>
      <c r="C88" s="55"/>
    </row>
    <row r="89" spans="1:3" ht="12.75">
      <c r="A89" s="54">
        <v>5021</v>
      </c>
      <c r="B89" s="42" t="s">
        <v>365</v>
      </c>
      <c r="C89" s="43"/>
    </row>
    <row r="90" spans="1:3" ht="12.75">
      <c r="A90" s="54">
        <v>5136</v>
      </c>
      <c r="B90" s="42" t="s">
        <v>366</v>
      </c>
      <c r="C90" s="43">
        <v>3</v>
      </c>
    </row>
    <row r="91" spans="1:3" ht="25.5">
      <c r="A91" s="54">
        <v>5137</v>
      </c>
      <c r="B91" s="42" t="s">
        <v>517</v>
      </c>
      <c r="C91" s="43">
        <v>30</v>
      </c>
    </row>
    <row r="92" spans="1:3" ht="38.25">
      <c r="A92" s="54">
        <v>5139</v>
      </c>
      <c r="B92" s="59" t="s">
        <v>518</v>
      </c>
      <c r="C92" s="43">
        <v>70</v>
      </c>
    </row>
    <row r="93" spans="1:3" ht="12.75">
      <c r="A93" s="54">
        <v>5161</v>
      </c>
      <c r="B93" s="42" t="s">
        <v>325</v>
      </c>
      <c r="C93" s="43"/>
    </row>
    <row r="94" spans="1:3" ht="25.5">
      <c r="A94" s="54">
        <v>5162</v>
      </c>
      <c r="B94" s="42" t="s">
        <v>383</v>
      </c>
      <c r="C94" s="43"/>
    </row>
    <row r="95" spans="1:3" ht="12.75">
      <c r="A95" s="54">
        <v>5163</v>
      </c>
      <c r="B95" s="42" t="s">
        <v>384</v>
      </c>
      <c r="C95" s="43">
        <v>0</v>
      </c>
    </row>
    <row r="96" spans="1:3" ht="12.75">
      <c r="A96" s="54">
        <v>5164</v>
      </c>
      <c r="B96" s="59" t="s">
        <v>367</v>
      </c>
      <c r="C96" s="43">
        <v>3</v>
      </c>
    </row>
    <row r="97" spans="1:3" ht="12.75">
      <c r="A97" s="54">
        <v>5166</v>
      </c>
      <c r="B97" s="42" t="s">
        <v>543</v>
      </c>
      <c r="C97" s="43"/>
    </row>
    <row r="98" spans="1:3" ht="12.75">
      <c r="A98" s="54">
        <v>5167</v>
      </c>
      <c r="B98" s="42" t="s">
        <v>176</v>
      </c>
      <c r="C98" s="43">
        <v>2</v>
      </c>
    </row>
    <row r="99" spans="1:3" ht="12.75">
      <c r="A99" s="54">
        <v>5168</v>
      </c>
      <c r="B99" s="42" t="s">
        <v>328</v>
      </c>
      <c r="C99" s="43"/>
    </row>
    <row r="100" spans="1:3" ht="38.25">
      <c r="A100" s="54">
        <v>5169</v>
      </c>
      <c r="B100" s="42" t="s">
        <v>519</v>
      </c>
      <c r="C100" s="43">
        <v>40</v>
      </c>
    </row>
    <row r="101" spans="1:3" ht="12.75">
      <c r="A101" s="54">
        <v>5171</v>
      </c>
      <c r="B101" s="42" t="s">
        <v>554</v>
      </c>
      <c r="C101" s="43"/>
    </row>
    <row r="102" spans="1:3" ht="12.75">
      <c r="A102" s="54">
        <v>5172</v>
      </c>
      <c r="B102" s="42" t="s">
        <v>389</v>
      </c>
      <c r="C102" s="43"/>
    </row>
    <row r="103" spans="1:3" ht="12.75">
      <c r="A103" s="54">
        <v>5173</v>
      </c>
      <c r="B103" s="42" t="s">
        <v>385</v>
      </c>
      <c r="C103" s="43"/>
    </row>
    <row r="104" spans="1:3" ht="12.75">
      <c r="A104" s="54">
        <v>5175</v>
      </c>
      <c r="B104" s="42" t="s">
        <v>555</v>
      </c>
      <c r="C104" s="43">
        <v>10</v>
      </c>
    </row>
    <row r="105" spans="1:3" ht="12.75">
      <c r="A105" s="54">
        <v>5192</v>
      </c>
      <c r="B105" s="42" t="s">
        <v>387</v>
      </c>
      <c r="C105" s="43"/>
    </row>
    <row r="106" spans="1:3" ht="12.75">
      <c r="A106" s="54">
        <v>5194</v>
      </c>
      <c r="B106" s="42" t="s">
        <v>332</v>
      </c>
      <c r="C106" s="43"/>
    </row>
    <row r="107" spans="1:3" ht="12.75">
      <c r="A107" s="54">
        <v>5222</v>
      </c>
      <c r="B107" s="42" t="s">
        <v>556</v>
      </c>
      <c r="C107" s="43"/>
    </row>
    <row r="108" spans="1:3" ht="22.5" customHeight="1">
      <c r="A108" s="54">
        <v>5229</v>
      </c>
      <c r="B108" s="143" t="s">
        <v>368</v>
      </c>
      <c r="C108" s="144">
        <v>120</v>
      </c>
    </row>
    <row r="109" spans="1:3" ht="12.75">
      <c r="A109" s="84"/>
      <c r="B109" s="90" t="s">
        <v>386</v>
      </c>
      <c r="C109" s="89">
        <f>SUM(C88:C108)</f>
        <v>278</v>
      </c>
    </row>
    <row r="110" spans="1:3" ht="12.75">
      <c r="A110" s="60">
        <v>6111</v>
      </c>
      <c r="B110" s="61" t="s">
        <v>389</v>
      </c>
      <c r="C110" s="43"/>
    </row>
    <row r="111" spans="1:3" ht="12.75">
      <c r="A111" s="54">
        <v>6119</v>
      </c>
      <c r="B111" s="42" t="s">
        <v>390</v>
      </c>
      <c r="C111" s="43"/>
    </row>
    <row r="112" spans="1:3" ht="12.75">
      <c r="A112" s="54">
        <v>6121</v>
      </c>
      <c r="B112" s="62" t="s">
        <v>585</v>
      </c>
      <c r="C112" s="43"/>
    </row>
    <row r="113" spans="1:3" ht="12.75" customHeight="1">
      <c r="A113" s="54">
        <v>6122</v>
      </c>
      <c r="B113" s="56" t="s">
        <v>557</v>
      </c>
      <c r="C113" s="43"/>
    </row>
    <row r="114" spans="1:3" ht="12.75">
      <c r="A114" s="54">
        <v>6123</v>
      </c>
      <c r="B114" s="42" t="s">
        <v>153</v>
      </c>
      <c r="C114" s="43"/>
    </row>
    <row r="115" spans="1:3" ht="12.75">
      <c r="A115" s="60">
        <v>6125</v>
      </c>
      <c r="B115" s="61" t="s">
        <v>400</v>
      </c>
      <c r="C115" s="43"/>
    </row>
    <row r="116" spans="1:3" ht="12.75">
      <c r="A116" s="60">
        <v>6130</v>
      </c>
      <c r="B116" s="61" t="s">
        <v>401</v>
      </c>
      <c r="C116" s="43"/>
    </row>
    <row r="117" spans="1:3" ht="12.75">
      <c r="A117" s="84"/>
      <c r="B117" s="90" t="s">
        <v>402</v>
      </c>
      <c r="C117" s="89">
        <f>SUM(C110:C116)</f>
        <v>0</v>
      </c>
    </row>
    <row r="118" spans="1:3" ht="12.75">
      <c r="A118" s="132" t="s">
        <v>403</v>
      </c>
      <c r="B118" s="133" t="s">
        <v>154</v>
      </c>
      <c r="C118" s="137">
        <f>SUM(C109+C117)</f>
        <v>278</v>
      </c>
    </row>
    <row r="119" spans="1:3" ht="12.75">
      <c r="A119" s="45"/>
      <c r="B119" s="46"/>
      <c r="C119" s="53"/>
    </row>
    <row r="120" spans="1:3" ht="12.75">
      <c r="A120" s="45"/>
      <c r="B120" s="46"/>
      <c r="C120" s="53"/>
    </row>
    <row r="121" spans="1:3" ht="12.75">
      <c r="A121" s="45"/>
      <c r="B121" s="46"/>
      <c r="C121" s="53"/>
    </row>
    <row r="122" spans="1:3" ht="12.75">
      <c r="A122" s="45"/>
      <c r="B122" s="46"/>
      <c r="C122" s="53"/>
    </row>
    <row r="123" spans="1:3" s="67" customFormat="1" ht="36.75" customHeight="1">
      <c r="A123" s="138" t="s">
        <v>155</v>
      </c>
      <c r="B123" s="139" t="s">
        <v>298</v>
      </c>
      <c r="C123" s="140"/>
    </row>
    <row r="124" spans="1:3" s="38" customFormat="1" ht="12.75">
      <c r="A124" s="37" t="s">
        <v>137</v>
      </c>
      <c r="B124" s="37"/>
      <c r="C124" s="81" t="s">
        <v>300</v>
      </c>
    </row>
    <row r="125" spans="1:3" ht="40.5" customHeight="1">
      <c r="A125" s="54">
        <v>5011</v>
      </c>
      <c r="B125" s="42" t="s">
        <v>372</v>
      </c>
      <c r="C125" s="63">
        <v>165</v>
      </c>
    </row>
    <row r="126" spans="1:3" ht="40.5" customHeight="1">
      <c r="A126" s="54">
        <v>5021</v>
      </c>
      <c r="B126" s="42" t="s">
        <v>365</v>
      </c>
      <c r="C126" s="63">
        <v>390</v>
      </c>
    </row>
    <row r="127" spans="1:3" ht="25.5">
      <c r="A127" s="54">
        <v>5029</v>
      </c>
      <c r="B127" s="42" t="s">
        <v>175</v>
      </c>
      <c r="C127" s="63">
        <v>10</v>
      </c>
    </row>
    <row r="128" spans="1:3" ht="12.75">
      <c r="A128" s="54">
        <v>5031</v>
      </c>
      <c r="B128" s="42" t="s">
        <v>527</v>
      </c>
      <c r="C128" s="63">
        <v>60</v>
      </c>
    </row>
    <row r="129" spans="1:3" ht="25.5">
      <c r="A129" s="54">
        <v>5032</v>
      </c>
      <c r="B129" s="42" t="s">
        <v>528</v>
      </c>
      <c r="C129" s="63">
        <v>20</v>
      </c>
    </row>
    <row r="130" spans="1:3" ht="12.75">
      <c r="A130" s="84"/>
      <c r="B130" s="85" t="s">
        <v>358</v>
      </c>
      <c r="C130" s="87">
        <f>SUM(C125:C129)</f>
        <v>645</v>
      </c>
    </row>
    <row r="131" spans="1:3" ht="25.5">
      <c r="A131" s="54">
        <v>5132</v>
      </c>
      <c r="B131" s="42" t="s">
        <v>421</v>
      </c>
      <c r="C131" s="63">
        <v>50</v>
      </c>
    </row>
    <row r="132" spans="1:3" ht="12.75">
      <c r="A132" s="54">
        <v>5133</v>
      </c>
      <c r="B132" s="42" t="s">
        <v>373</v>
      </c>
      <c r="C132" s="63"/>
    </row>
    <row r="133" spans="1:3" ht="25.5">
      <c r="A133" s="54">
        <v>5134</v>
      </c>
      <c r="B133" s="42" t="s">
        <v>423</v>
      </c>
      <c r="C133" s="63">
        <v>40</v>
      </c>
    </row>
    <row r="134" spans="1:3" ht="12.75">
      <c r="A134" s="54">
        <v>5136</v>
      </c>
      <c r="B134" s="42" t="s">
        <v>538</v>
      </c>
      <c r="C134" s="63"/>
    </row>
    <row r="135" spans="1:3" ht="54" customHeight="1">
      <c r="A135" s="54">
        <v>5137</v>
      </c>
      <c r="B135" s="42" t="s">
        <v>422</v>
      </c>
      <c r="C135" s="63">
        <v>70</v>
      </c>
    </row>
    <row r="136" spans="1:3" ht="26.25" customHeight="1">
      <c r="A136" s="54">
        <v>5139</v>
      </c>
      <c r="B136" s="66" t="s">
        <v>357</v>
      </c>
      <c r="C136" s="63">
        <v>30</v>
      </c>
    </row>
    <row r="137" spans="1:3" ht="12.75">
      <c r="A137" s="54">
        <v>5151</v>
      </c>
      <c r="B137" s="42" t="s">
        <v>392</v>
      </c>
      <c r="C137" s="63">
        <v>25</v>
      </c>
    </row>
    <row r="138" spans="1:3" ht="12.75">
      <c r="A138" s="54">
        <v>5153</v>
      </c>
      <c r="B138" s="42" t="s">
        <v>393</v>
      </c>
      <c r="C138" s="63">
        <v>80</v>
      </c>
    </row>
    <row r="139" spans="1:3" ht="12.75">
      <c r="A139" s="54">
        <v>5154</v>
      </c>
      <c r="B139" s="42" t="s">
        <v>394</v>
      </c>
      <c r="C139" s="63">
        <v>55</v>
      </c>
    </row>
    <row r="140" spans="1:3" ht="25.5">
      <c r="A140" s="54">
        <v>5156</v>
      </c>
      <c r="B140" s="42" t="s">
        <v>563</v>
      </c>
      <c r="C140" s="63">
        <v>80</v>
      </c>
    </row>
    <row r="141" spans="1:3" ht="12.75">
      <c r="A141" s="54">
        <v>5162</v>
      </c>
      <c r="B141" s="42" t="s">
        <v>564</v>
      </c>
      <c r="C141" s="63">
        <v>25</v>
      </c>
    </row>
    <row r="142" spans="1:3" ht="25.5">
      <c r="A142" s="54">
        <v>5164</v>
      </c>
      <c r="B142" s="59" t="s">
        <v>308</v>
      </c>
      <c r="C142" s="63">
        <v>5</v>
      </c>
    </row>
    <row r="143" spans="1:3" ht="25.5">
      <c r="A143" s="54">
        <v>5167</v>
      </c>
      <c r="B143" s="42" t="s">
        <v>520</v>
      </c>
      <c r="C143" s="63">
        <v>30</v>
      </c>
    </row>
    <row r="144" spans="1:3" ht="25.5">
      <c r="A144" s="54">
        <v>5169</v>
      </c>
      <c r="B144" s="42" t="s">
        <v>521</v>
      </c>
      <c r="C144" s="63">
        <v>60</v>
      </c>
    </row>
    <row r="145" spans="1:3" ht="25.5">
      <c r="A145" s="54">
        <v>5171</v>
      </c>
      <c r="B145" s="42" t="s">
        <v>230</v>
      </c>
      <c r="C145" s="63">
        <v>150</v>
      </c>
    </row>
    <row r="146" spans="1:3" ht="12.75">
      <c r="A146" s="54">
        <v>5172</v>
      </c>
      <c r="B146" s="42" t="s">
        <v>522</v>
      </c>
      <c r="C146" s="63">
        <v>10</v>
      </c>
    </row>
    <row r="147" spans="1:3" ht="12.75">
      <c r="A147" s="54">
        <v>5173</v>
      </c>
      <c r="B147" s="42" t="s">
        <v>385</v>
      </c>
      <c r="C147" s="63"/>
    </row>
    <row r="148" spans="1:3" s="77" customFormat="1" ht="12.75">
      <c r="A148" s="88"/>
      <c r="B148" s="85" t="s">
        <v>560</v>
      </c>
      <c r="C148" s="89">
        <f>SUM(C131:C147)</f>
        <v>710</v>
      </c>
    </row>
    <row r="149" spans="1:3" ht="12.75">
      <c r="A149" s="60">
        <v>6123</v>
      </c>
      <c r="B149" s="61" t="s">
        <v>558</v>
      </c>
      <c r="C149" s="65"/>
    </row>
    <row r="150" spans="1:3" s="77" customFormat="1" ht="12.75">
      <c r="A150" s="88"/>
      <c r="B150" s="85" t="s">
        <v>559</v>
      </c>
      <c r="C150" s="89">
        <f>SUM(C149)</f>
        <v>0</v>
      </c>
    </row>
    <row r="151" spans="1:5" ht="12.75">
      <c r="A151" s="132" t="s">
        <v>403</v>
      </c>
      <c r="B151" s="133" t="s">
        <v>150</v>
      </c>
      <c r="C151" s="137">
        <f>C150+C148+C130</f>
        <v>1355</v>
      </c>
      <c r="E151" s="5" t="s">
        <v>361</v>
      </c>
    </row>
  </sheetData>
  <sheetProtection/>
  <printOptions/>
  <pageMargins left="0.787401575" right="0.787401575" top="0.984251969" bottom="0.984251969" header="0.4921259845" footer="0.4921259845"/>
  <pageSetup horizontalDpi="600" verticalDpi="600" orientation="portrait" paperSize="9" r:id="rId1"/>
  <headerFooter alignWithMargins="0">
    <oddFooter>&amp;Lorg. složky&amp;C&amp;F&amp;Rstránka &amp;P</oddFooter>
  </headerFooter>
</worksheet>
</file>

<file path=xl/worksheets/sheet6.xml><?xml version="1.0" encoding="utf-8"?>
<worksheet xmlns="http://schemas.openxmlformats.org/spreadsheetml/2006/main" xmlns:r="http://schemas.openxmlformats.org/officeDocument/2006/relationships">
  <sheetPr>
    <tabColor rgb="FFC00000"/>
  </sheetPr>
  <dimension ref="A1:E29"/>
  <sheetViews>
    <sheetView zoomScalePageLayoutView="0" workbookViewId="0" topLeftCell="A1">
      <selection activeCell="A2" sqref="A2:E2"/>
    </sheetView>
  </sheetViews>
  <sheetFormatPr defaultColWidth="9.140625" defaultRowHeight="12.75"/>
  <cols>
    <col min="1" max="2" width="9.140625" style="1" customWidth="1"/>
    <col min="3" max="3" width="34.57421875" style="1" customWidth="1"/>
    <col min="4" max="4" width="59.28125" style="1" customWidth="1"/>
    <col min="5" max="5" width="15.28125" style="1" customWidth="1"/>
    <col min="6" max="16384" width="9.140625" style="1" customWidth="1"/>
  </cols>
  <sheetData>
    <row r="1" ht="12.75">
      <c r="A1" s="1" t="s">
        <v>346</v>
      </c>
    </row>
    <row r="2" spans="1:5" ht="18.75">
      <c r="A2" s="431" t="s">
        <v>589</v>
      </c>
      <c r="B2" s="432"/>
      <c r="C2" s="432"/>
      <c r="D2" s="432"/>
      <c r="E2" s="432"/>
    </row>
    <row r="4" spans="1:2" ht="16.5" thickBot="1">
      <c r="A4" s="19" t="s">
        <v>145</v>
      </c>
      <c r="B4" s="21"/>
    </row>
    <row r="5" spans="1:5" ht="12.75">
      <c r="A5" s="39" t="s">
        <v>584</v>
      </c>
      <c r="B5" s="40" t="s">
        <v>483</v>
      </c>
      <c r="C5" s="40" t="s">
        <v>484</v>
      </c>
      <c r="D5" s="40" t="s">
        <v>486</v>
      </c>
      <c r="E5" s="41" t="s">
        <v>487</v>
      </c>
    </row>
    <row r="6" spans="1:5" ht="51">
      <c r="A6" s="22"/>
      <c r="B6" s="34">
        <v>8115</v>
      </c>
      <c r="C6" s="70" t="s">
        <v>165</v>
      </c>
      <c r="D6" s="34" t="s">
        <v>271</v>
      </c>
      <c r="E6" s="71">
        <v>38981</v>
      </c>
    </row>
    <row r="7" spans="1:5" ht="12.75">
      <c r="A7" s="22"/>
      <c r="B7" s="34">
        <v>8123</v>
      </c>
      <c r="C7" s="70" t="s">
        <v>524</v>
      </c>
      <c r="D7" s="34" t="s">
        <v>112</v>
      </c>
      <c r="E7" s="71">
        <v>7000</v>
      </c>
    </row>
    <row r="8" spans="1:5" ht="25.5">
      <c r="A8" s="22"/>
      <c r="B8" s="34">
        <v>8124</v>
      </c>
      <c r="C8" s="34" t="s">
        <v>56</v>
      </c>
      <c r="D8" s="34" t="s">
        <v>566</v>
      </c>
      <c r="E8" s="71">
        <v>-715</v>
      </c>
    </row>
    <row r="9" spans="1:5" ht="38.25">
      <c r="A9" s="23"/>
      <c r="B9" s="72">
        <v>8124</v>
      </c>
      <c r="C9" s="34" t="s">
        <v>56</v>
      </c>
      <c r="D9" s="72" t="s">
        <v>567</v>
      </c>
      <c r="E9" s="73">
        <v>-1980</v>
      </c>
    </row>
    <row r="10" spans="1:5" ht="16.5" thickBot="1">
      <c r="A10" s="20"/>
      <c r="B10" s="24" t="s">
        <v>144</v>
      </c>
      <c r="C10" s="24"/>
      <c r="D10" s="24"/>
      <c r="E10" s="25">
        <f>SUM(E6:E9)</f>
        <v>43286</v>
      </c>
    </row>
    <row r="11" spans="1:5" ht="15.75">
      <c r="A11" s="26"/>
      <c r="B11" s="27"/>
      <c r="C11" s="27"/>
      <c r="D11" s="27"/>
      <c r="E11" s="28"/>
    </row>
    <row r="12" spans="1:4" ht="12.75">
      <c r="A12" s="4"/>
      <c r="C12" s="33"/>
      <c r="D12" s="2"/>
    </row>
    <row r="13" spans="1:4" ht="12.75">
      <c r="A13" s="29" t="s">
        <v>580</v>
      </c>
      <c r="C13" s="74" t="s">
        <v>290</v>
      </c>
      <c r="D13" s="1" t="s">
        <v>289</v>
      </c>
    </row>
    <row r="14" spans="3:4" ht="12.75">
      <c r="C14" s="75"/>
      <c r="D14" s="1" t="s">
        <v>291</v>
      </c>
    </row>
    <row r="15" spans="3:4" ht="12.75">
      <c r="C15" s="75"/>
      <c r="D15" s="1" t="s">
        <v>292</v>
      </c>
    </row>
    <row r="16" spans="3:4" ht="12.75">
      <c r="C16" s="75"/>
      <c r="D16" s="1" t="s">
        <v>293</v>
      </c>
    </row>
    <row r="17" spans="3:4" ht="12.75">
      <c r="C17" s="75"/>
      <c r="D17" s="74" t="s">
        <v>294</v>
      </c>
    </row>
    <row r="19" spans="3:4" ht="12.75">
      <c r="C19" s="74" t="s">
        <v>299</v>
      </c>
      <c r="D19" s="1" t="s">
        <v>295</v>
      </c>
    </row>
    <row r="20" spans="3:4" ht="12.75">
      <c r="C20" s="76"/>
      <c r="D20" s="1" t="s">
        <v>227</v>
      </c>
    </row>
    <row r="21" spans="3:4" ht="12.75">
      <c r="C21" s="76"/>
      <c r="D21" s="1" t="s">
        <v>296</v>
      </c>
    </row>
    <row r="22" spans="3:4" ht="12.75">
      <c r="C22" s="76"/>
      <c r="D22" s="1" t="s">
        <v>169</v>
      </c>
    </row>
    <row r="23" spans="3:4" ht="12.75">
      <c r="C23" s="76"/>
      <c r="D23" s="74" t="s">
        <v>170</v>
      </c>
    </row>
    <row r="25" spans="3:4" ht="12.75">
      <c r="C25" s="1" t="s">
        <v>113</v>
      </c>
      <c r="D25" s="1" t="s">
        <v>114</v>
      </c>
    </row>
    <row r="26" ht="12.75">
      <c r="D26" s="1" t="s">
        <v>225</v>
      </c>
    </row>
    <row r="27" ht="12.75">
      <c r="D27" s="1" t="s">
        <v>223</v>
      </c>
    </row>
    <row r="28" ht="12.75">
      <c r="D28" s="1" t="s">
        <v>224</v>
      </c>
    </row>
    <row r="29" ht="12.75">
      <c r="D29" s="1" t="s">
        <v>226</v>
      </c>
    </row>
  </sheetData>
  <sheetProtection/>
  <mergeCells count="1">
    <mergeCell ref="A2:E2"/>
  </mergeCells>
  <printOptions/>
  <pageMargins left="0.787401575" right="0.787401575" top="0.984251969" bottom="0.984251969" header="0.4921259845" footer="0.4921259845"/>
  <pageSetup horizontalDpi="600" verticalDpi="600" orientation="landscape" paperSize="9" r:id="rId1"/>
  <headerFooter alignWithMargins="0">
    <oddFooter>&amp;Lfinancování&amp;C&amp;F&amp;Rstránka &amp;P</oddFooter>
  </headerFooter>
</worksheet>
</file>

<file path=xl/worksheets/sheet7.xml><?xml version="1.0" encoding="utf-8"?>
<worksheet xmlns="http://schemas.openxmlformats.org/spreadsheetml/2006/main" xmlns:r="http://schemas.openxmlformats.org/officeDocument/2006/relationships">
  <sheetPr>
    <tabColor rgb="FFC00000"/>
  </sheetPr>
  <dimension ref="A1:G145"/>
  <sheetViews>
    <sheetView zoomScale="90" zoomScaleNormal="90" zoomScaleSheetLayoutView="100" zoomScalePageLayoutView="0" workbookViewId="0" topLeftCell="A1">
      <selection activeCell="A1" sqref="A1"/>
    </sheetView>
  </sheetViews>
  <sheetFormatPr defaultColWidth="9.140625" defaultRowHeight="12.75"/>
  <cols>
    <col min="1" max="1" width="8.7109375" style="292" customWidth="1"/>
    <col min="2" max="2" width="23.57421875" style="401" customWidth="1"/>
    <col min="3" max="3" width="7.00390625" style="344" customWidth="1"/>
    <col min="4" max="4" width="48.8515625" style="383" customWidth="1"/>
    <col min="5" max="5" width="11.28125" style="292" customWidth="1"/>
    <col min="6" max="6" width="11.28125" style="290" customWidth="1"/>
    <col min="7" max="7" width="15.7109375" style="291" customWidth="1"/>
    <col min="8" max="16384" width="9.140625" style="292" customWidth="1"/>
  </cols>
  <sheetData>
    <row r="1" spans="1:5" ht="12.75">
      <c r="A1" s="290" t="s">
        <v>347</v>
      </c>
      <c r="B1" s="311"/>
      <c r="C1" s="332"/>
      <c r="D1" s="368"/>
      <c r="E1" s="290"/>
    </row>
    <row r="2" spans="1:5" ht="12.75">
      <c r="A2" s="290"/>
      <c r="B2" s="311"/>
      <c r="C2" s="332"/>
      <c r="D2" s="368"/>
      <c r="E2" s="290"/>
    </row>
    <row r="3" spans="1:5" ht="12.75">
      <c r="A3" s="290"/>
      <c r="B3" s="311"/>
      <c r="C3" s="332"/>
      <c r="D3" s="368"/>
      <c r="E3" s="290"/>
    </row>
    <row r="4" spans="1:5" ht="15.75">
      <c r="A4" s="290"/>
      <c r="B4" s="388" t="s">
        <v>448</v>
      </c>
      <c r="C4" s="332"/>
      <c r="D4" s="368"/>
      <c r="E4" s="290"/>
    </row>
    <row r="5" spans="1:5" ht="12.75">
      <c r="A5" s="290"/>
      <c r="B5" s="311"/>
      <c r="C5" s="332"/>
      <c r="D5" s="368"/>
      <c r="E5" s="290"/>
    </row>
    <row r="6" spans="1:7" ht="15.75">
      <c r="A6" s="293" t="s">
        <v>155</v>
      </c>
      <c r="B6" s="389">
        <v>3111</v>
      </c>
      <c r="C6" s="294"/>
      <c r="D6" s="132"/>
      <c r="E6" s="293" t="s">
        <v>82</v>
      </c>
      <c r="F6" s="293"/>
      <c r="G6" s="292"/>
    </row>
    <row r="7" spans="1:7" ht="42" customHeight="1">
      <c r="A7" s="295" t="s">
        <v>83</v>
      </c>
      <c r="B7" s="296" t="s">
        <v>84</v>
      </c>
      <c r="C7" s="296" t="s">
        <v>168</v>
      </c>
      <c r="D7" s="139"/>
      <c r="E7" s="297" t="s">
        <v>85</v>
      </c>
      <c r="F7" s="297" t="s">
        <v>131</v>
      </c>
      <c r="G7" s="292"/>
    </row>
    <row r="8" spans="1:7" ht="15.75" customHeight="1">
      <c r="A8" s="298" t="s">
        <v>86</v>
      </c>
      <c r="B8" s="391"/>
      <c r="C8" s="391"/>
      <c r="D8" s="369" t="s">
        <v>87</v>
      </c>
      <c r="E8" s="299"/>
      <c r="F8" s="299"/>
      <c r="G8" s="292"/>
    </row>
    <row r="9" spans="1:7" ht="39" customHeight="1">
      <c r="A9" s="300">
        <v>5171</v>
      </c>
      <c r="B9" s="347" t="s">
        <v>449</v>
      </c>
      <c r="C9" s="338"/>
      <c r="D9" s="366" t="s">
        <v>465</v>
      </c>
      <c r="E9" s="302">
        <v>3000</v>
      </c>
      <c r="F9" s="302"/>
      <c r="G9" s="292"/>
    </row>
    <row r="10" spans="1:6" s="305" customFormat="1" ht="12.75">
      <c r="A10" s="303" t="s">
        <v>144</v>
      </c>
      <c r="B10" s="392"/>
      <c r="C10" s="392"/>
      <c r="D10" s="370"/>
      <c r="E10" s="304">
        <f>SUM(E9:E9)</f>
        <v>3000</v>
      </c>
      <c r="F10" s="304"/>
    </row>
    <row r="11" spans="1:5" ht="12.75">
      <c r="A11" s="290"/>
      <c r="B11" s="311"/>
      <c r="C11" s="332"/>
      <c r="D11" s="368"/>
      <c r="E11" s="290"/>
    </row>
    <row r="12" spans="1:7" ht="15.75">
      <c r="A12" s="293" t="s">
        <v>155</v>
      </c>
      <c r="B12" s="389">
        <v>3612</v>
      </c>
      <c r="C12" s="294"/>
      <c r="D12" s="132"/>
      <c r="E12" s="293" t="s">
        <v>82</v>
      </c>
      <c r="F12" s="293"/>
      <c r="G12" s="292"/>
    </row>
    <row r="13" spans="1:7" ht="42" customHeight="1">
      <c r="A13" s="295" t="s">
        <v>83</v>
      </c>
      <c r="B13" s="296" t="s">
        <v>84</v>
      </c>
      <c r="C13" s="296" t="s">
        <v>168</v>
      </c>
      <c r="D13" s="139"/>
      <c r="E13" s="297" t="s">
        <v>85</v>
      </c>
      <c r="F13" s="297" t="s">
        <v>131</v>
      </c>
      <c r="G13" s="292"/>
    </row>
    <row r="14" spans="1:7" ht="15.75" customHeight="1">
      <c r="A14" s="298" t="s">
        <v>86</v>
      </c>
      <c r="B14" s="391"/>
      <c r="C14" s="391"/>
      <c r="D14" s="369" t="s">
        <v>87</v>
      </c>
      <c r="E14" s="299"/>
      <c r="F14" s="299"/>
      <c r="G14" s="292"/>
    </row>
    <row r="15" spans="1:7" ht="39" customHeight="1">
      <c r="A15" s="300">
        <v>5171</v>
      </c>
      <c r="B15" s="347" t="s">
        <v>457</v>
      </c>
      <c r="C15" s="338"/>
      <c r="D15" s="366" t="s">
        <v>450</v>
      </c>
      <c r="E15" s="302">
        <v>2500</v>
      </c>
      <c r="F15" s="302"/>
      <c r="G15" s="292"/>
    </row>
    <row r="16" spans="1:6" s="305" customFormat="1" ht="12.75">
      <c r="A16" s="303" t="s">
        <v>144</v>
      </c>
      <c r="B16" s="392"/>
      <c r="C16" s="392"/>
      <c r="D16" s="370"/>
      <c r="E16" s="304">
        <f>SUM(E15:E15)</f>
        <v>2500</v>
      </c>
      <c r="F16" s="304"/>
    </row>
    <row r="17" spans="1:5" ht="12.75">
      <c r="A17" s="290"/>
      <c r="B17" s="311"/>
      <c r="C17" s="332"/>
      <c r="D17" s="368"/>
      <c r="E17" s="290"/>
    </row>
    <row r="18" spans="1:7" ht="30.75" customHeight="1">
      <c r="A18" s="306"/>
      <c r="B18" s="388" t="s">
        <v>360</v>
      </c>
      <c r="C18" s="393"/>
      <c r="D18" s="371"/>
      <c r="E18" s="309"/>
      <c r="F18" s="310"/>
      <c r="G18" s="292"/>
    </row>
    <row r="19" spans="1:7" ht="12.75">
      <c r="A19" s="290"/>
      <c r="B19" s="311"/>
      <c r="C19" s="311"/>
      <c r="D19" s="372"/>
      <c r="E19" s="312"/>
      <c r="F19" s="313"/>
      <c r="G19" s="292"/>
    </row>
    <row r="20" spans="1:7" ht="15.75">
      <c r="A20" s="314" t="s">
        <v>155</v>
      </c>
      <c r="B20" s="315">
        <v>2143</v>
      </c>
      <c r="C20" s="316"/>
      <c r="D20" s="373"/>
      <c r="E20" s="314" t="s">
        <v>82</v>
      </c>
      <c r="F20" s="314"/>
      <c r="G20" s="292"/>
    </row>
    <row r="21" spans="1:7" ht="38.25">
      <c r="A21" s="317" t="s">
        <v>83</v>
      </c>
      <c r="B21" s="318" t="s">
        <v>84</v>
      </c>
      <c r="C21" s="318" t="s">
        <v>168</v>
      </c>
      <c r="D21" s="374"/>
      <c r="E21" s="319" t="s">
        <v>85</v>
      </c>
      <c r="F21" s="297" t="s">
        <v>131</v>
      </c>
      <c r="G21" s="292"/>
    </row>
    <row r="22" spans="1:7" ht="12.75">
      <c r="A22" s="320" t="s">
        <v>86</v>
      </c>
      <c r="B22" s="408"/>
      <c r="C22" s="394"/>
      <c r="D22" s="375" t="s">
        <v>87</v>
      </c>
      <c r="E22" s="321"/>
      <c r="F22" s="321"/>
      <c r="G22" s="292"/>
    </row>
    <row r="23" spans="1:7" ht="25.5">
      <c r="A23" s="322">
        <v>6121</v>
      </c>
      <c r="B23" s="394" t="s">
        <v>111</v>
      </c>
      <c r="C23" s="394">
        <v>836</v>
      </c>
      <c r="D23" s="376" t="s">
        <v>466</v>
      </c>
      <c r="E23" s="323">
        <v>3000</v>
      </c>
      <c r="F23" s="323"/>
      <c r="G23" s="292"/>
    </row>
    <row r="24" spans="1:7" ht="12.75">
      <c r="A24" s="324" t="s">
        <v>144</v>
      </c>
      <c r="B24" s="395"/>
      <c r="C24" s="395"/>
      <c r="D24" s="377"/>
      <c r="E24" s="325">
        <v>3000</v>
      </c>
      <c r="F24" s="325">
        <v>0</v>
      </c>
      <c r="G24" s="292"/>
    </row>
    <row r="25" spans="1:7" ht="12.75">
      <c r="A25" s="290"/>
      <c r="B25" s="311"/>
      <c r="C25" s="311"/>
      <c r="D25" s="372"/>
      <c r="E25" s="312"/>
      <c r="F25" s="313"/>
      <c r="G25" s="292"/>
    </row>
    <row r="26" spans="1:7" ht="12.75">
      <c r="A26" s="290"/>
      <c r="B26" s="311"/>
      <c r="C26" s="311"/>
      <c r="D26" s="372"/>
      <c r="E26" s="312"/>
      <c r="F26" s="313"/>
      <c r="G26" s="292"/>
    </row>
    <row r="27" spans="1:7" ht="15.75">
      <c r="A27" s="293" t="s">
        <v>155</v>
      </c>
      <c r="B27" s="389">
        <v>2212</v>
      </c>
      <c r="C27" s="294"/>
      <c r="D27" s="132"/>
      <c r="E27" s="293" t="s">
        <v>82</v>
      </c>
      <c r="F27" s="293"/>
      <c r="G27" s="292"/>
    </row>
    <row r="28" spans="1:7" ht="42" customHeight="1">
      <c r="A28" s="295" t="s">
        <v>83</v>
      </c>
      <c r="B28" s="296" t="s">
        <v>84</v>
      </c>
      <c r="C28" s="296" t="s">
        <v>168</v>
      </c>
      <c r="D28" s="139"/>
      <c r="E28" s="297" t="s">
        <v>85</v>
      </c>
      <c r="F28" s="297" t="s">
        <v>131</v>
      </c>
      <c r="G28" s="292"/>
    </row>
    <row r="29" spans="1:7" ht="15.75" customHeight="1">
      <c r="A29" s="298" t="s">
        <v>86</v>
      </c>
      <c r="B29" s="391"/>
      <c r="C29" s="391"/>
      <c r="D29" s="369" t="s">
        <v>87</v>
      </c>
      <c r="E29" s="299"/>
      <c r="F29" s="299"/>
      <c r="G29" s="292"/>
    </row>
    <row r="30" spans="1:7" ht="39" customHeight="1">
      <c r="A30" s="300">
        <v>5171</v>
      </c>
      <c r="B30" s="347" t="s">
        <v>535</v>
      </c>
      <c r="C30" s="338"/>
      <c r="D30" s="366" t="s">
        <v>88</v>
      </c>
      <c r="E30" s="302">
        <v>600</v>
      </c>
      <c r="F30" s="302"/>
      <c r="G30" s="292"/>
    </row>
    <row r="31" spans="1:7" ht="37.5" customHeight="1">
      <c r="A31" s="300">
        <v>5171</v>
      </c>
      <c r="B31" s="347" t="s">
        <v>89</v>
      </c>
      <c r="C31" s="338"/>
      <c r="D31" s="366" t="s">
        <v>90</v>
      </c>
      <c r="E31" s="302">
        <v>500</v>
      </c>
      <c r="F31" s="302"/>
      <c r="G31" s="292"/>
    </row>
    <row r="32" spans="1:7" ht="50.25" customHeight="1">
      <c r="A32" s="300">
        <v>5171</v>
      </c>
      <c r="B32" s="347" t="s">
        <v>356</v>
      </c>
      <c r="C32" s="338"/>
      <c r="D32" s="366" t="s">
        <v>91</v>
      </c>
      <c r="E32" s="302">
        <v>2000</v>
      </c>
      <c r="F32" s="302"/>
      <c r="G32" s="292"/>
    </row>
    <row r="33" spans="1:6" s="305" customFormat="1" ht="12.75">
      <c r="A33" s="327" t="s">
        <v>144</v>
      </c>
      <c r="B33" s="396" t="s">
        <v>386</v>
      </c>
      <c r="C33" s="396"/>
      <c r="D33" s="378"/>
      <c r="E33" s="328">
        <f>SUM(E30:E32)</f>
        <v>3100</v>
      </c>
      <c r="F33" s="328"/>
    </row>
    <row r="34" spans="1:7" ht="82.5" customHeight="1">
      <c r="A34" s="300">
        <v>6121</v>
      </c>
      <c r="B34" s="347" t="s">
        <v>92</v>
      </c>
      <c r="C34" s="338">
        <v>851</v>
      </c>
      <c r="D34" s="379" t="s">
        <v>408</v>
      </c>
      <c r="E34" s="302">
        <v>2500</v>
      </c>
      <c r="F34" s="302"/>
      <c r="G34" s="292"/>
    </row>
    <row r="35" spans="1:7" ht="57" customHeight="1">
      <c r="A35" s="300">
        <v>6121</v>
      </c>
      <c r="B35" s="347" t="s">
        <v>93</v>
      </c>
      <c r="C35" s="338">
        <v>573</v>
      </c>
      <c r="D35" s="366" t="s">
        <v>94</v>
      </c>
      <c r="E35" s="302">
        <v>3500</v>
      </c>
      <c r="F35" s="302"/>
      <c r="G35" s="292"/>
    </row>
    <row r="36" spans="1:6" s="305" customFormat="1" ht="12.75">
      <c r="A36" s="329" t="s">
        <v>144</v>
      </c>
      <c r="B36" s="397" t="s">
        <v>95</v>
      </c>
      <c r="C36" s="397"/>
      <c r="D36" s="380"/>
      <c r="E36" s="328">
        <f>SUM(E34:E35)</f>
        <v>6000</v>
      </c>
      <c r="F36" s="328">
        <f>SUM(F34:F35)</f>
        <v>0</v>
      </c>
    </row>
    <row r="37" spans="1:7" ht="12.75">
      <c r="A37" s="303" t="s">
        <v>96</v>
      </c>
      <c r="B37" s="392" t="s">
        <v>97</v>
      </c>
      <c r="C37" s="392"/>
      <c r="D37" s="381"/>
      <c r="E37" s="304">
        <f>E33+E36</f>
        <v>9100</v>
      </c>
      <c r="F37" s="304">
        <f>F33+F36</f>
        <v>0</v>
      </c>
      <c r="G37" s="292"/>
    </row>
    <row r="40" spans="1:7" ht="15.75">
      <c r="A40" s="293" t="s">
        <v>155</v>
      </c>
      <c r="B40" s="389">
        <v>2219</v>
      </c>
      <c r="C40" s="294"/>
      <c r="D40" s="132"/>
      <c r="E40" s="293" t="s">
        <v>82</v>
      </c>
      <c r="F40" s="293"/>
      <c r="G40" s="292"/>
    </row>
    <row r="41" spans="1:7" ht="42" customHeight="1">
      <c r="A41" s="295" t="s">
        <v>83</v>
      </c>
      <c r="B41" s="296" t="s">
        <v>84</v>
      </c>
      <c r="C41" s="296" t="s">
        <v>168</v>
      </c>
      <c r="D41" s="139"/>
      <c r="E41" s="297" t="s">
        <v>85</v>
      </c>
      <c r="F41" s="297" t="s">
        <v>131</v>
      </c>
      <c r="G41" s="292"/>
    </row>
    <row r="42" spans="1:7" ht="15.75" customHeight="1">
      <c r="A42" s="298" t="s">
        <v>86</v>
      </c>
      <c r="B42" s="391"/>
      <c r="C42" s="391"/>
      <c r="D42" s="369" t="s">
        <v>87</v>
      </c>
      <c r="E42" s="299"/>
      <c r="F42" s="299"/>
      <c r="G42" s="292"/>
    </row>
    <row r="43" spans="1:7" ht="126.75" customHeight="1">
      <c r="A43" s="300">
        <v>6121</v>
      </c>
      <c r="B43" s="347" t="s">
        <v>98</v>
      </c>
      <c r="C43" s="338">
        <v>812</v>
      </c>
      <c r="D43" s="366" t="s">
        <v>99</v>
      </c>
      <c r="E43" s="302">
        <v>8000</v>
      </c>
      <c r="F43" s="302"/>
      <c r="G43" s="292"/>
    </row>
    <row r="44" spans="1:7" ht="97.5" customHeight="1">
      <c r="A44" s="300">
        <v>6121</v>
      </c>
      <c r="B44" s="347" t="s">
        <v>100</v>
      </c>
      <c r="C44" s="338"/>
      <c r="D44" s="366" t="s">
        <v>101</v>
      </c>
      <c r="E44" s="302">
        <v>400</v>
      </c>
      <c r="F44" s="302"/>
      <c r="G44" s="292"/>
    </row>
    <row r="45" spans="1:7" ht="39" customHeight="1">
      <c r="A45" s="300">
        <v>6121</v>
      </c>
      <c r="B45" s="347" t="s">
        <v>353</v>
      </c>
      <c r="C45" s="338">
        <v>564</v>
      </c>
      <c r="D45" s="366" t="s">
        <v>102</v>
      </c>
      <c r="E45" s="302">
        <v>1700</v>
      </c>
      <c r="F45" s="302"/>
      <c r="G45" s="292"/>
    </row>
    <row r="46" spans="1:7" ht="87.75" customHeight="1">
      <c r="A46" s="300">
        <v>6121</v>
      </c>
      <c r="B46" s="347" t="s">
        <v>586</v>
      </c>
      <c r="C46" s="338">
        <v>792</v>
      </c>
      <c r="D46" s="366" t="s">
        <v>351</v>
      </c>
      <c r="E46" s="302">
        <v>500</v>
      </c>
      <c r="F46" s="302"/>
      <c r="G46" s="292"/>
    </row>
    <row r="47" spans="1:7" ht="38.25" customHeight="1">
      <c r="A47" s="300">
        <v>6121</v>
      </c>
      <c r="B47" s="347" t="s">
        <v>352</v>
      </c>
      <c r="C47" s="338">
        <v>563</v>
      </c>
      <c r="D47" s="366" t="s">
        <v>103</v>
      </c>
      <c r="E47" s="302">
        <v>4000</v>
      </c>
      <c r="F47" s="302"/>
      <c r="G47" s="292"/>
    </row>
    <row r="48" spans="1:7" ht="126.75" customHeight="1">
      <c r="A48" s="300">
        <v>6121</v>
      </c>
      <c r="B48" s="347" t="s">
        <v>536</v>
      </c>
      <c r="C48" s="338">
        <v>835</v>
      </c>
      <c r="D48" s="366" t="s">
        <v>104</v>
      </c>
      <c r="E48" s="302">
        <v>2500</v>
      </c>
      <c r="F48" s="302"/>
      <c r="G48" s="292"/>
    </row>
    <row r="49" spans="1:7" ht="12.75">
      <c r="A49" s="331" t="s">
        <v>144</v>
      </c>
      <c r="B49" s="339" t="s">
        <v>95</v>
      </c>
      <c r="C49" s="398"/>
      <c r="D49" s="382"/>
      <c r="E49" s="304">
        <f>SUM(E43:E48)</f>
        <v>17100</v>
      </c>
      <c r="F49" s="304">
        <f>SUM(F43:F48)</f>
        <v>0</v>
      </c>
      <c r="G49" s="292"/>
    </row>
    <row r="52" spans="1:7" ht="15.75">
      <c r="A52" s="293" t="s">
        <v>155</v>
      </c>
      <c r="B52" s="389">
        <v>2221</v>
      </c>
      <c r="C52" s="294"/>
      <c r="D52" s="132"/>
      <c r="E52" s="293" t="s">
        <v>82</v>
      </c>
      <c r="F52" s="293"/>
      <c r="G52" s="292"/>
    </row>
    <row r="53" spans="1:7" ht="12.75">
      <c r="A53" s="290"/>
      <c r="B53" s="311"/>
      <c r="C53" s="311"/>
      <c r="D53" s="47"/>
      <c r="E53" s="307"/>
      <c r="F53" s="307"/>
      <c r="G53" s="292"/>
    </row>
    <row r="54" spans="1:7" ht="42" customHeight="1">
      <c r="A54" s="295" t="s">
        <v>83</v>
      </c>
      <c r="B54" s="296" t="s">
        <v>84</v>
      </c>
      <c r="C54" s="296" t="s">
        <v>168</v>
      </c>
      <c r="D54" s="139"/>
      <c r="E54" s="297" t="s">
        <v>85</v>
      </c>
      <c r="F54" s="297" t="s">
        <v>131</v>
      </c>
      <c r="G54" s="292"/>
    </row>
    <row r="55" spans="1:7" ht="15.75" customHeight="1">
      <c r="A55" s="298" t="s">
        <v>86</v>
      </c>
      <c r="B55" s="391"/>
      <c r="C55" s="391"/>
      <c r="D55" s="369" t="s">
        <v>87</v>
      </c>
      <c r="E55" s="299"/>
      <c r="F55" s="299"/>
      <c r="G55" s="292"/>
    </row>
    <row r="56" spans="1:6" s="333" customFormat="1" ht="51" customHeight="1">
      <c r="A56" s="300">
        <v>6121</v>
      </c>
      <c r="B56" s="347" t="s">
        <v>105</v>
      </c>
      <c r="C56" s="338" t="s">
        <v>168</v>
      </c>
      <c r="D56" s="366" t="s">
        <v>106</v>
      </c>
      <c r="E56" s="302">
        <v>250</v>
      </c>
      <c r="F56" s="302"/>
    </row>
    <row r="57" spans="1:6" s="305" customFormat="1" ht="12.75">
      <c r="A57" s="334" t="s">
        <v>144</v>
      </c>
      <c r="B57" s="399"/>
      <c r="C57" s="399"/>
      <c r="D57" s="85"/>
      <c r="E57" s="337">
        <f>SUM(E56:E56)</f>
        <v>250</v>
      </c>
      <c r="F57" s="337">
        <f>SUM(F56:F56)</f>
        <v>0</v>
      </c>
    </row>
    <row r="60" spans="1:7" ht="15.75">
      <c r="A60" s="293" t="s">
        <v>155</v>
      </c>
      <c r="B60" s="389">
        <v>2321</v>
      </c>
      <c r="C60" s="294"/>
      <c r="D60" s="132"/>
      <c r="E60" s="293" t="s">
        <v>82</v>
      </c>
      <c r="F60" s="293"/>
      <c r="G60" s="292"/>
    </row>
    <row r="61" spans="1:7" ht="42" customHeight="1">
      <c r="A61" s="295" t="s">
        <v>83</v>
      </c>
      <c r="B61" s="296" t="s">
        <v>84</v>
      </c>
      <c r="C61" s="296" t="s">
        <v>168</v>
      </c>
      <c r="D61" s="139"/>
      <c r="E61" s="297" t="s">
        <v>85</v>
      </c>
      <c r="F61" s="297" t="s">
        <v>131</v>
      </c>
      <c r="G61" s="292"/>
    </row>
    <row r="62" spans="1:7" ht="15.75" customHeight="1">
      <c r="A62" s="298" t="s">
        <v>86</v>
      </c>
      <c r="B62" s="391"/>
      <c r="C62" s="391"/>
      <c r="D62" s="369" t="s">
        <v>87</v>
      </c>
      <c r="E62" s="299"/>
      <c r="F62" s="299"/>
      <c r="G62" s="292"/>
    </row>
    <row r="63" spans="1:7" ht="79.5" customHeight="1">
      <c r="A63" s="300">
        <v>6121</v>
      </c>
      <c r="B63" s="347" t="s">
        <v>459</v>
      </c>
      <c r="C63" s="338">
        <v>839</v>
      </c>
      <c r="D63" s="366" t="s">
        <v>460</v>
      </c>
      <c r="E63" s="302">
        <v>10000</v>
      </c>
      <c r="F63" s="302"/>
      <c r="G63" s="292"/>
    </row>
    <row r="64" spans="1:6" s="305" customFormat="1" ht="12.75">
      <c r="A64" s="331" t="s">
        <v>144</v>
      </c>
      <c r="B64" s="339"/>
      <c r="C64" s="339"/>
      <c r="D64" s="381"/>
      <c r="E64" s="348">
        <f>SUM(E63)</f>
        <v>10000</v>
      </c>
      <c r="F64" s="348">
        <f>SUM(F63)</f>
        <v>0</v>
      </c>
    </row>
    <row r="67" spans="1:7" ht="15.75">
      <c r="A67" s="293" t="s">
        <v>155</v>
      </c>
      <c r="B67" s="389">
        <v>3111</v>
      </c>
      <c r="C67" s="294"/>
      <c r="D67" s="132" t="s">
        <v>121</v>
      </c>
      <c r="E67" s="293" t="s">
        <v>82</v>
      </c>
      <c r="F67" s="293"/>
      <c r="G67" s="292"/>
    </row>
    <row r="68" spans="1:7" ht="42" customHeight="1">
      <c r="A68" s="295" t="s">
        <v>83</v>
      </c>
      <c r="B68" s="296" t="s">
        <v>84</v>
      </c>
      <c r="C68" s="296" t="s">
        <v>168</v>
      </c>
      <c r="D68" s="139"/>
      <c r="E68" s="297" t="s">
        <v>85</v>
      </c>
      <c r="F68" s="297" t="s">
        <v>131</v>
      </c>
      <c r="G68" s="292"/>
    </row>
    <row r="69" spans="1:7" ht="15.75" customHeight="1">
      <c r="A69" s="298" t="s">
        <v>86</v>
      </c>
      <c r="B69" s="391"/>
      <c r="C69" s="391"/>
      <c r="D69" s="369" t="s">
        <v>87</v>
      </c>
      <c r="E69" s="299"/>
      <c r="F69" s="299"/>
      <c r="G69" s="292"/>
    </row>
    <row r="70" spans="1:6" s="333" customFormat="1" ht="51">
      <c r="A70" s="300">
        <v>5171</v>
      </c>
      <c r="B70" s="347" t="s">
        <v>122</v>
      </c>
      <c r="C70" s="338"/>
      <c r="D70" s="366" t="s">
        <v>354</v>
      </c>
      <c r="E70" s="302">
        <v>500</v>
      </c>
      <c r="F70" s="302"/>
    </row>
    <row r="71" spans="1:7" ht="12.75">
      <c r="A71" s="334" t="s">
        <v>144</v>
      </c>
      <c r="B71" s="399"/>
      <c r="C71" s="399"/>
      <c r="D71" s="85"/>
      <c r="E71" s="340">
        <f>SUM(E70:E70)</f>
        <v>500</v>
      </c>
      <c r="F71" s="340">
        <f>SUM(F70:F70)</f>
        <v>0</v>
      </c>
      <c r="G71" s="292"/>
    </row>
    <row r="72" spans="1:6" s="343" customFormat="1" ht="12.75">
      <c r="A72" s="341"/>
      <c r="B72" s="400"/>
      <c r="C72" s="400"/>
      <c r="D72" s="46"/>
      <c r="E72" s="342"/>
      <c r="F72" s="342"/>
    </row>
    <row r="73" spans="3:7" ht="12.75">
      <c r="C73" s="401"/>
      <c r="D73" s="5"/>
      <c r="E73" s="312"/>
      <c r="F73" s="313"/>
      <c r="G73" s="292"/>
    </row>
    <row r="74" spans="1:7" ht="15.75">
      <c r="A74" s="293" t="s">
        <v>155</v>
      </c>
      <c r="B74" s="389">
        <v>3113</v>
      </c>
      <c r="C74" s="294"/>
      <c r="D74" s="132" t="s">
        <v>565</v>
      </c>
      <c r="E74" s="293" t="s">
        <v>82</v>
      </c>
      <c r="F74" s="293"/>
      <c r="G74" s="292"/>
    </row>
    <row r="75" spans="1:7" ht="42" customHeight="1">
      <c r="A75" s="295" t="s">
        <v>83</v>
      </c>
      <c r="B75" s="296" t="s">
        <v>84</v>
      </c>
      <c r="C75" s="296" t="s">
        <v>168</v>
      </c>
      <c r="D75" s="139"/>
      <c r="E75" s="297" t="s">
        <v>85</v>
      </c>
      <c r="F75" s="297" t="s">
        <v>131</v>
      </c>
      <c r="G75" s="292"/>
    </row>
    <row r="76" spans="1:7" ht="12.75">
      <c r="A76" s="298" t="s">
        <v>86</v>
      </c>
      <c r="B76" s="391"/>
      <c r="C76" s="391"/>
      <c r="D76" s="369" t="s">
        <v>87</v>
      </c>
      <c r="E76" s="299"/>
      <c r="F76" s="299"/>
      <c r="G76" s="292"/>
    </row>
    <row r="77" spans="1:6" s="333" customFormat="1" ht="52.5" customHeight="1">
      <c r="A77" s="300">
        <v>5171</v>
      </c>
      <c r="B77" s="347" t="s">
        <v>123</v>
      </c>
      <c r="C77" s="338"/>
      <c r="D77" s="366" t="s">
        <v>568</v>
      </c>
      <c r="E77" s="302">
        <v>1500</v>
      </c>
      <c r="F77" s="302"/>
    </row>
    <row r="78" spans="1:7" ht="12.75">
      <c r="A78" s="334" t="s">
        <v>144</v>
      </c>
      <c r="B78" s="399"/>
      <c r="C78" s="399"/>
      <c r="D78" s="85"/>
      <c r="E78" s="340">
        <f>SUM(E77)</f>
        <v>1500</v>
      </c>
      <c r="F78" s="340">
        <f>SUM(F77)</f>
        <v>0</v>
      </c>
      <c r="G78" s="292"/>
    </row>
    <row r="81" spans="1:7" ht="15.75">
      <c r="A81" s="293" t="s">
        <v>155</v>
      </c>
      <c r="B81" s="389">
        <v>3412</v>
      </c>
      <c r="C81" s="389"/>
      <c r="D81" s="132"/>
      <c r="E81" s="293" t="s">
        <v>82</v>
      </c>
      <c r="F81" s="293"/>
      <c r="G81" s="292"/>
    </row>
    <row r="82" spans="1:7" ht="38.25" customHeight="1">
      <c r="A82" s="295" t="s">
        <v>83</v>
      </c>
      <c r="B82" s="296" t="s">
        <v>84</v>
      </c>
      <c r="C82" s="296" t="s">
        <v>168</v>
      </c>
      <c r="D82" s="139"/>
      <c r="E82" s="297" t="s">
        <v>85</v>
      </c>
      <c r="F82" s="297" t="s">
        <v>131</v>
      </c>
      <c r="G82" s="292"/>
    </row>
    <row r="83" spans="1:7" ht="15.75" customHeight="1">
      <c r="A83" s="345" t="s">
        <v>86</v>
      </c>
      <c r="B83" s="338"/>
      <c r="C83" s="301"/>
      <c r="D83" s="81" t="s">
        <v>87</v>
      </c>
      <c r="E83" s="346"/>
      <c r="F83" s="346"/>
      <c r="G83" s="292"/>
    </row>
    <row r="84" spans="1:7" ht="53.25" customHeight="1">
      <c r="A84" s="300">
        <v>6121</v>
      </c>
      <c r="B84" s="347" t="s">
        <v>124</v>
      </c>
      <c r="C84" s="347">
        <v>566</v>
      </c>
      <c r="D84" s="366" t="s">
        <v>461</v>
      </c>
      <c r="E84" s="302">
        <v>3000</v>
      </c>
      <c r="F84" s="302"/>
      <c r="G84" s="292"/>
    </row>
    <row r="85" spans="1:6" s="343" customFormat="1" ht="12.75">
      <c r="A85" s="331" t="s">
        <v>144</v>
      </c>
      <c r="B85" s="339"/>
      <c r="C85" s="330"/>
      <c r="D85" s="381"/>
      <c r="E85" s="348">
        <f>SUM(E84:E84)</f>
        <v>3000</v>
      </c>
      <c r="F85" s="348">
        <f>SUM(F84:F84)</f>
        <v>0</v>
      </c>
    </row>
    <row r="88" spans="1:7" ht="15.75">
      <c r="A88" s="293" t="s">
        <v>155</v>
      </c>
      <c r="B88" s="389">
        <v>3429</v>
      </c>
      <c r="C88" s="389"/>
      <c r="D88" s="132"/>
      <c r="E88" s="293" t="s">
        <v>82</v>
      </c>
      <c r="F88" s="293"/>
      <c r="G88" s="292"/>
    </row>
    <row r="89" spans="1:7" ht="38.25" customHeight="1">
      <c r="A89" s="295" t="s">
        <v>83</v>
      </c>
      <c r="B89" s="296" t="s">
        <v>84</v>
      </c>
      <c r="C89" s="296"/>
      <c r="D89" s="139"/>
      <c r="E89" s="297" t="s">
        <v>85</v>
      </c>
      <c r="F89" s="297" t="s">
        <v>131</v>
      </c>
      <c r="G89" s="292"/>
    </row>
    <row r="90" spans="1:7" ht="15.75" customHeight="1">
      <c r="A90" s="349" t="s">
        <v>86</v>
      </c>
      <c r="B90" s="338"/>
      <c r="C90" s="301"/>
      <c r="D90" s="81" t="s">
        <v>87</v>
      </c>
      <c r="E90" s="346"/>
      <c r="F90" s="346"/>
      <c r="G90" s="292"/>
    </row>
    <row r="91" spans="1:7" ht="65.25" customHeight="1">
      <c r="A91" s="300">
        <v>5171</v>
      </c>
      <c r="B91" s="347" t="s">
        <v>125</v>
      </c>
      <c r="C91" s="326"/>
      <c r="D91" s="366" t="s">
        <v>126</v>
      </c>
      <c r="E91" s="302">
        <v>500</v>
      </c>
      <c r="F91" s="302"/>
      <c r="G91" s="292"/>
    </row>
    <row r="92" spans="1:6" s="343" customFormat="1" ht="12.75">
      <c r="A92" s="331" t="s">
        <v>144</v>
      </c>
      <c r="B92" s="339"/>
      <c r="C92" s="330"/>
      <c r="D92" s="381"/>
      <c r="E92" s="348">
        <f>SUM(E91:E91)</f>
        <v>500</v>
      </c>
      <c r="F92" s="348">
        <f>SUM(F91:F91)</f>
        <v>0</v>
      </c>
    </row>
    <row r="95" spans="1:7" ht="15.75">
      <c r="A95" s="293" t="s">
        <v>155</v>
      </c>
      <c r="B95" s="389">
        <v>3613</v>
      </c>
      <c r="C95" s="389"/>
      <c r="D95" s="132"/>
      <c r="E95" s="293" t="s">
        <v>82</v>
      </c>
      <c r="F95" s="293"/>
      <c r="G95" s="292"/>
    </row>
    <row r="96" spans="1:7" ht="42" customHeight="1">
      <c r="A96" s="295" t="s">
        <v>83</v>
      </c>
      <c r="B96" s="296" t="s">
        <v>84</v>
      </c>
      <c r="C96" s="296"/>
      <c r="D96" s="139"/>
      <c r="E96" s="297" t="s">
        <v>85</v>
      </c>
      <c r="F96" s="297" t="s">
        <v>131</v>
      </c>
      <c r="G96" s="292"/>
    </row>
    <row r="97" spans="1:7" ht="15.75" customHeight="1">
      <c r="A97" s="298" t="s">
        <v>86</v>
      </c>
      <c r="B97" s="391"/>
      <c r="C97" s="390"/>
      <c r="D97" s="369" t="s">
        <v>87</v>
      </c>
      <c r="E97" s="299"/>
      <c r="F97" s="299"/>
      <c r="G97" s="292"/>
    </row>
    <row r="98" spans="1:6" s="333" customFormat="1" ht="74.25" customHeight="1">
      <c r="A98" s="300">
        <v>5171</v>
      </c>
      <c r="B98" s="347" t="s">
        <v>127</v>
      </c>
      <c r="C98" s="326"/>
      <c r="D98" s="366" t="s">
        <v>462</v>
      </c>
      <c r="E98" s="302">
        <v>1500</v>
      </c>
      <c r="F98" s="302"/>
    </row>
    <row r="99" spans="1:7" ht="12.75">
      <c r="A99" s="334" t="s">
        <v>144</v>
      </c>
      <c r="B99" s="399"/>
      <c r="C99" s="336"/>
      <c r="D99" s="85"/>
      <c r="E99" s="340">
        <f>SUM(E98:E98)</f>
        <v>1500</v>
      </c>
      <c r="F99" s="340">
        <f>SUM(F98:F98)</f>
        <v>0</v>
      </c>
      <c r="G99" s="292"/>
    </row>
    <row r="102" spans="1:7" ht="15.75">
      <c r="A102" s="293" t="s">
        <v>155</v>
      </c>
      <c r="B102" s="389">
        <v>3635</v>
      </c>
      <c r="C102" s="294"/>
      <c r="D102" s="132"/>
      <c r="E102" s="293" t="s">
        <v>82</v>
      </c>
      <c r="F102" s="293"/>
      <c r="G102" s="292"/>
    </row>
    <row r="103" spans="1:7" ht="42" customHeight="1">
      <c r="A103" s="295" t="s">
        <v>83</v>
      </c>
      <c r="B103" s="296" t="s">
        <v>84</v>
      </c>
      <c r="C103" s="296" t="s">
        <v>168</v>
      </c>
      <c r="D103" s="139"/>
      <c r="E103" s="297" t="s">
        <v>85</v>
      </c>
      <c r="F103" s="297" t="s">
        <v>131</v>
      </c>
      <c r="G103" s="292"/>
    </row>
    <row r="104" spans="1:7" ht="15.75" customHeight="1">
      <c r="A104" s="298" t="s">
        <v>86</v>
      </c>
      <c r="B104" s="391"/>
      <c r="C104" s="391"/>
      <c r="D104" s="369" t="s">
        <v>87</v>
      </c>
      <c r="E104" s="299"/>
      <c r="F104" s="299"/>
      <c r="G104" s="292"/>
    </row>
    <row r="105" spans="1:6" s="1" customFormat="1" ht="89.25">
      <c r="A105" s="365">
        <v>6121</v>
      </c>
      <c r="B105" s="37" t="s">
        <v>355</v>
      </c>
      <c r="C105" s="34">
        <v>666</v>
      </c>
      <c r="D105" s="366" t="s">
        <v>477</v>
      </c>
      <c r="E105" s="367">
        <v>20000</v>
      </c>
      <c r="F105" s="367"/>
    </row>
    <row r="106" spans="1:7" ht="12.75">
      <c r="A106" s="331" t="s">
        <v>144</v>
      </c>
      <c r="B106" s="339"/>
      <c r="C106" s="339"/>
      <c r="D106" s="381"/>
      <c r="E106" s="304">
        <f>SUM(E105:E105)</f>
        <v>20000</v>
      </c>
      <c r="F106" s="304">
        <f>SUM(F105:F105)</f>
        <v>0</v>
      </c>
      <c r="G106" s="292"/>
    </row>
    <row r="109" spans="1:7" ht="15.75">
      <c r="A109" s="293" t="s">
        <v>155</v>
      </c>
      <c r="B109" s="389">
        <v>3639</v>
      </c>
      <c r="C109" s="294" t="s">
        <v>168</v>
      </c>
      <c r="D109" s="132"/>
      <c r="E109" s="293" t="s">
        <v>82</v>
      </c>
      <c r="F109" s="293"/>
      <c r="G109" s="292"/>
    </row>
    <row r="110" spans="1:7" ht="42" customHeight="1">
      <c r="A110" s="295" t="s">
        <v>83</v>
      </c>
      <c r="B110" s="296" t="s">
        <v>84</v>
      </c>
      <c r="C110" s="296"/>
      <c r="D110" s="139"/>
      <c r="E110" s="297" t="s">
        <v>85</v>
      </c>
      <c r="F110" s="297" t="s">
        <v>131</v>
      </c>
      <c r="G110" s="292"/>
    </row>
    <row r="111" spans="1:7" ht="15.75" customHeight="1">
      <c r="A111" s="298" t="s">
        <v>86</v>
      </c>
      <c r="B111" s="391"/>
      <c r="C111" s="391"/>
      <c r="D111" s="369" t="s">
        <v>87</v>
      </c>
      <c r="E111" s="299"/>
      <c r="F111" s="299"/>
      <c r="G111" s="292"/>
    </row>
    <row r="112" spans="1:6" s="333" customFormat="1" ht="51">
      <c r="A112" s="300">
        <v>6121</v>
      </c>
      <c r="B112" s="409" t="s">
        <v>463</v>
      </c>
      <c r="C112" s="338">
        <v>813</v>
      </c>
      <c r="D112" s="366" t="s">
        <v>464</v>
      </c>
      <c r="E112" s="302">
        <v>900</v>
      </c>
      <c r="F112" s="302"/>
    </row>
    <row r="113" spans="1:7" ht="12.75">
      <c r="A113" s="334" t="s">
        <v>144</v>
      </c>
      <c r="B113" s="399"/>
      <c r="C113" s="399"/>
      <c r="D113" s="85"/>
      <c r="E113" s="340">
        <f>SUM(E112:E112)</f>
        <v>900</v>
      </c>
      <c r="F113" s="340">
        <f>SUM(F112:F112)</f>
        <v>0</v>
      </c>
      <c r="G113" s="292"/>
    </row>
    <row r="116" spans="1:7" ht="15.75">
      <c r="A116" s="293" t="s">
        <v>155</v>
      </c>
      <c r="B116" s="389">
        <v>6171</v>
      </c>
      <c r="C116" s="294" t="s">
        <v>168</v>
      </c>
      <c r="D116" s="132"/>
      <c r="E116" s="293" t="s">
        <v>82</v>
      </c>
      <c r="F116" s="293"/>
      <c r="G116" s="292"/>
    </row>
    <row r="117" spans="1:7" ht="42" customHeight="1">
      <c r="A117" s="295" t="s">
        <v>83</v>
      </c>
      <c r="B117" s="296" t="s">
        <v>84</v>
      </c>
      <c r="C117" s="296"/>
      <c r="D117" s="139"/>
      <c r="E117" s="297" t="s">
        <v>85</v>
      </c>
      <c r="F117" s="297" t="s">
        <v>131</v>
      </c>
      <c r="G117" s="292"/>
    </row>
    <row r="118" spans="1:7" ht="15.75" customHeight="1">
      <c r="A118" s="298" t="s">
        <v>86</v>
      </c>
      <c r="B118" s="391"/>
      <c r="C118" s="391"/>
      <c r="D118" s="369" t="s">
        <v>87</v>
      </c>
      <c r="E118" s="299"/>
      <c r="F118" s="299"/>
      <c r="G118" s="292"/>
    </row>
    <row r="119" spans="1:6" s="333" customFormat="1" ht="63.75">
      <c r="A119" s="300">
        <v>6121</v>
      </c>
      <c r="B119" s="409" t="s">
        <v>128</v>
      </c>
      <c r="C119" s="338">
        <v>569</v>
      </c>
      <c r="D119" s="366" t="s">
        <v>129</v>
      </c>
      <c r="E119" s="302">
        <v>5000</v>
      </c>
      <c r="F119" s="302"/>
    </row>
    <row r="120" spans="1:7" ht="12.75">
      <c r="A120" s="334" t="s">
        <v>144</v>
      </c>
      <c r="B120" s="399"/>
      <c r="C120" s="399"/>
      <c r="D120" s="85"/>
      <c r="E120" s="340">
        <f>SUM(E119:E119)</f>
        <v>5000</v>
      </c>
      <c r="F120" s="340">
        <f>SUM(F119:F119)</f>
        <v>0</v>
      </c>
      <c r="G120" s="292"/>
    </row>
    <row r="123" ht="15.75">
      <c r="B123" s="388" t="s">
        <v>359</v>
      </c>
    </row>
    <row r="125" spans="1:7" ht="12.75">
      <c r="A125" s="293" t="s">
        <v>155</v>
      </c>
      <c r="B125" s="294">
        <v>3111</v>
      </c>
      <c r="C125" s="294" t="s">
        <v>168</v>
      </c>
      <c r="D125" s="132" t="s">
        <v>59</v>
      </c>
      <c r="E125" s="293" t="s">
        <v>82</v>
      </c>
      <c r="F125" s="293"/>
      <c r="G125" s="292"/>
    </row>
    <row r="126" spans="1:7" ht="42" customHeight="1">
      <c r="A126" s="295" t="s">
        <v>83</v>
      </c>
      <c r="B126" s="296" t="s">
        <v>84</v>
      </c>
      <c r="C126" s="296"/>
      <c r="D126" s="139"/>
      <c r="E126" s="297" t="s">
        <v>85</v>
      </c>
      <c r="F126" s="297" t="s">
        <v>131</v>
      </c>
      <c r="G126" s="292"/>
    </row>
    <row r="127" spans="1:7" ht="15.75" customHeight="1">
      <c r="A127" s="298" t="s">
        <v>86</v>
      </c>
      <c r="B127" s="391"/>
      <c r="C127" s="390"/>
      <c r="D127" s="369" t="s">
        <v>87</v>
      </c>
      <c r="E127" s="299"/>
      <c r="F127" s="299"/>
      <c r="G127" s="292"/>
    </row>
    <row r="128" spans="1:6" s="333" customFormat="1" ht="25.5">
      <c r="A128" s="350">
        <v>6351</v>
      </c>
      <c r="B128" s="410" t="s">
        <v>132</v>
      </c>
      <c r="C128" s="402">
        <v>304</v>
      </c>
      <c r="D128" s="384" t="s">
        <v>467</v>
      </c>
      <c r="E128" s="351">
        <v>170</v>
      </c>
      <c r="F128" s="351"/>
    </row>
    <row r="129" spans="1:7" s="305" customFormat="1" ht="12.75">
      <c r="A129" s="335" t="s">
        <v>144</v>
      </c>
      <c r="B129" s="399"/>
      <c r="C129" s="336"/>
      <c r="D129" s="87"/>
      <c r="E129" s="340">
        <f>SUM(E128)</f>
        <v>170</v>
      </c>
      <c r="F129" s="335"/>
      <c r="G129" s="308"/>
    </row>
    <row r="130" spans="1:6" ht="12.75">
      <c r="A130" s="352"/>
      <c r="B130" s="403"/>
      <c r="C130" s="404"/>
      <c r="D130" s="385"/>
      <c r="E130" s="352"/>
      <c r="F130" s="352"/>
    </row>
    <row r="131" spans="1:6" ht="12.75">
      <c r="A131" s="352"/>
      <c r="B131" s="403"/>
      <c r="C131" s="404"/>
      <c r="D131" s="385"/>
      <c r="E131" s="352"/>
      <c r="F131" s="352"/>
    </row>
    <row r="132" spans="1:7" ht="12.75">
      <c r="A132" s="293" t="s">
        <v>155</v>
      </c>
      <c r="B132" s="294">
        <v>3745</v>
      </c>
      <c r="C132" s="294" t="s">
        <v>168</v>
      </c>
      <c r="D132" s="132" t="s">
        <v>454</v>
      </c>
      <c r="E132" s="293" t="s">
        <v>82</v>
      </c>
      <c r="F132" s="293"/>
      <c r="G132" s="292"/>
    </row>
    <row r="133" spans="1:7" ht="42" customHeight="1">
      <c r="A133" s="295" t="s">
        <v>83</v>
      </c>
      <c r="B133" s="296" t="s">
        <v>84</v>
      </c>
      <c r="C133" s="296"/>
      <c r="D133" s="139"/>
      <c r="E133" s="297" t="s">
        <v>85</v>
      </c>
      <c r="F133" s="297" t="s">
        <v>131</v>
      </c>
      <c r="G133" s="292"/>
    </row>
    <row r="134" spans="1:7" ht="15.75" customHeight="1">
      <c r="A134" s="298" t="s">
        <v>86</v>
      </c>
      <c r="B134" s="391"/>
      <c r="C134" s="390"/>
      <c r="D134" s="369" t="s">
        <v>87</v>
      </c>
      <c r="E134" s="299"/>
      <c r="F134" s="299"/>
      <c r="G134" s="292"/>
    </row>
    <row r="135" spans="1:6" s="333" customFormat="1" ht="76.5">
      <c r="A135" s="350"/>
      <c r="B135" s="410" t="s">
        <v>455</v>
      </c>
      <c r="C135" s="402">
        <v>669</v>
      </c>
      <c r="D135" s="384" t="s">
        <v>456</v>
      </c>
      <c r="E135" s="351">
        <v>1800</v>
      </c>
      <c r="F135" s="351"/>
    </row>
    <row r="136" spans="1:7" s="305" customFormat="1" ht="12.75">
      <c r="A136" s="335" t="s">
        <v>144</v>
      </c>
      <c r="B136" s="399"/>
      <c r="C136" s="336"/>
      <c r="D136" s="87"/>
      <c r="E136" s="340">
        <f>SUM(E135)</f>
        <v>1800</v>
      </c>
      <c r="F136" s="335"/>
      <c r="G136" s="308"/>
    </row>
    <row r="137" spans="1:7" s="357" customFormat="1" ht="12.75">
      <c r="A137" s="353"/>
      <c r="B137" s="405"/>
      <c r="C137" s="406"/>
      <c r="D137" s="386"/>
      <c r="E137" s="354"/>
      <c r="F137" s="355"/>
      <c r="G137" s="356"/>
    </row>
    <row r="138" spans="1:7" s="362" customFormat="1" ht="15.75">
      <c r="A138" s="358" t="s">
        <v>130</v>
      </c>
      <c r="B138" s="411"/>
      <c r="C138" s="407"/>
      <c r="D138" s="387"/>
      <c r="E138" s="359">
        <f>E120+E99+E92+E85+E78+E71+E37+E57+E106+E64+E49+E129+E136+E113+E24+E16+E10</f>
        <v>79820</v>
      </c>
      <c r="F138" s="360"/>
      <c r="G138" s="361"/>
    </row>
    <row r="142" ht="12.75">
      <c r="B142" s="311"/>
    </row>
    <row r="143" ht="12.75">
      <c r="B143" s="311"/>
    </row>
    <row r="145" ht="12.75">
      <c r="C145" s="332"/>
    </row>
  </sheetData>
  <sheetProtection/>
  <printOptions/>
  <pageMargins left="0.787401575" right="0.787401575" top="0.984251969" bottom="0.984251969" header="0.4921259845" footer="0.4921259845"/>
  <pageSetup fitToHeight="5" fitToWidth="0" horizontalDpi="600" verticalDpi="600" orientation="portrait" paperSize="9" scale="74" r:id="rId1"/>
  <headerFooter alignWithMargins="0">
    <oddHeader>&amp;C
</oddHeader>
    <oddFooter>&amp;Ldalší požadavky&amp;C&amp;F&amp;Rstránka &amp;P</oddFooter>
  </headerFooter>
  <rowBreaks count="3" manualBreakCount="3">
    <brk id="39" max="5" man="1"/>
    <brk id="64" max="255" man="1"/>
    <brk id="10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Kamila</dc:creator>
  <cp:keywords/>
  <dc:description/>
  <cp:lastModifiedBy>Petra Kantorová</cp:lastModifiedBy>
  <cp:lastPrinted>2017-11-20T13:25:59Z</cp:lastPrinted>
  <dcterms:modified xsi:type="dcterms:W3CDTF">2017-11-29T11:38:51Z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0x010100A89BDFEC61A89B45A18115E522EBF2AD</vt:lpwstr>
  </property>
</Properties>
</file>