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460" activeTab="0"/>
  </bookViews>
  <sheets>
    <sheet name="plnění daňových příjmů" sheetId="1" r:id="rId1"/>
    <sheet name="vývoj daňových příjmů" sheetId="2" r:id="rId2"/>
    <sheet name="dotace" sheetId="3" r:id="rId3"/>
    <sheet name="dotace MPR" sheetId="4" r:id="rId4"/>
    <sheet name="převody" sheetId="5" r:id="rId5"/>
    <sheet name="podpora" sheetId="6" r:id="rId6"/>
    <sheet name="zůstatky účtů" sheetId="7" r:id="rId7"/>
    <sheet name="pohyb na účtech" sheetId="8" r:id="rId8"/>
    <sheet name="rekapitulace" sheetId="9" r:id="rId9"/>
    <sheet name="splácení úvěrů" sheetId="10" r:id="rId10"/>
  </sheets>
  <definedNames>
    <definedName name="_xlnm.Print_Area" localSheetId="2">'dotace'!$A$1:$E$61</definedName>
  </definedNames>
  <calcPr fullCalcOnLoad="1"/>
</workbook>
</file>

<file path=xl/sharedStrings.xml><?xml version="1.0" encoding="utf-8"?>
<sst xmlns="http://schemas.openxmlformats.org/spreadsheetml/2006/main" count="446" uniqueCount="373">
  <si>
    <t>Rozpočet byl v r. 2016 177,00 tis. Kč, čerpání bylo 37,00 tis. Kč. Jedná se tedy o převod prostředků na úhradu již objednané projektové přípravy k vybudování a vybavení nových učeben ZŠ Jičínská. Žádost o dotaci by měla být podána v únoru 2017.</t>
  </si>
  <si>
    <t>Rozpočet byl v r. 2016 240,00 tis. Kč a čerpání 152,00 tis. Kč. Jedná se o převod prostředků na úhradu již objednané projektové přípravy ke snížení energetické náročnosti objektu ZŠ Jičínská. Žádost o dotaci byla podána v prosinci 2016, některé platby za projektovou přípravu jsou uhrazeny až v roce 2017.</t>
  </si>
  <si>
    <t>Částka je zapracována dle požadavku OISM. Jedná se o převod z roku 2016. Rozpočet na tuto akci v roce 2016 byl 5 813,00 tis. Kč, čerpání 4 131,00 tis. Kč.</t>
  </si>
  <si>
    <t>Částka je zapracována na základě požadavku ORM. Jedná se o převod z roku 2016. Rozpočet v roce 2016 byl 498,00 tis. Kč, čerpání 305,00 tis. Kč</t>
  </si>
  <si>
    <t>Jedná se o přesun z roku 2016. Rozpočet v r. 2016 byl 157,50 tis. Kč, čerpání 21,00 tis. Kč</t>
  </si>
  <si>
    <t>Částka je zapracována na základě požadavku ORM. Jedná se o převod z roku 2016. Rozpočet v roce 2016 byl 43,00 tis. Kč, čerpání 24,00 tis. Kč.</t>
  </si>
  <si>
    <t>převody</t>
  </si>
  <si>
    <t xml:space="preserve">Částka představuje náklady spojené se zřízením infokiosku na letišti. Infokiosek je již nainstalován a byl realizován prostřednictvím Destinačního managementu turistické oblasti Poodří - Moravské Kravařsko. </t>
  </si>
  <si>
    <t>Příjmy za rok 2016</t>
  </si>
  <si>
    <t>Výdaje za rok 2016</t>
  </si>
  <si>
    <t>Splátky úvěru v roce 2016</t>
  </si>
  <si>
    <t xml:space="preserve">Částka je zapracována dle podkladů OISM. Rozpočet na tuto akce byl v roce 2016 1 000,00 tis. Kč. Došlo k opakování veřejné zakázky. Čerpání v roce 2015 bylo 0,5 tis. Kč. </t>
  </si>
  <si>
    <t xml:space="preserve">Částky jsou zapracované dle požadavku OISM : rozpočet v roce 2016 byl 919,00 tis. Kč, čerpání bylo 437,00 tis. Kč. </t>
  </si>
  <si>
    <t>Částky jsou zapracované dle požadavku OISM : v r. 2016 byl rozpočet 300,00 tis. Kč, čerpání 245,00 tis. Kč.</t>
  </si>
  <si>
    <t>Částky jsou zapracované dle požadavku OBNF: přesun 117,00 tis. Kč: rozpočet byl v r. 2016 152,00 tis. Kč (rozpočtováno 4. a 5. ZR), čerpáno bylo 35,00 tis. Kč.</t>
  </si>
  <si>
    <t xml:space="preserve">Částky jsou zapracovány na zákl. požadavku ORM : v roce 2016 byl rozpočet  5. změnou schválen na 150,00 tis. Kč, čerpání bylo 122,00 tis. </t>
  </si>
  <si>
    <t xml:space="preserve">1) Převod z roku 2016 - částka ve výši 105,00 tis. Kč na tento výdaj byla rozpočtována ve 4. změně rozpočtu města na rok 2016. Byla čerpána částkou 8,00 tis. Kč, 97,00 tis. Kč se převádí do rozpočtu 2017 na základě požadavku OBNF. </t>
  </si>
  <si>
    <t>Částky jsou zapracovány dle podkladů OISM. Jedná se o přesun z roku 2016. V roce 2016 byl rozpočet na tuto akci 1 403,00 tis. Kč, čerpání bylo 796,00 tis. Kč.</t>
  </si>
  <si>
    <t>Částka je zapracována dle požadavku ORM. Jedná se o převod z roku 2016 na úhradu již objednané projektové přípravy k zateplení objektu TS na ul. Štramberská. Žádost o dotaci by měla být podána na přelomu března a dubna 2017. Rozpočet v roce 2016 byl 116,00 tis. Kč, čerpání pak 36,00 tis. Kč.</t>
  </si>
  <si>
    <t xml:space="preserve">Částka je zapracována na zákl. požadavku OISM. Jedná se o přesun 159,00 tis. Kč z roku 2016. V roce 2016 byl rozpočet 1 000,00 tis. Kč, čerpání 824,00 tis. Kč. </t>
  </si>
  <si>
    <t>Částka je zapracována na zákl. požadavku ORM. Jedná se o převod prostředků z roku 2016 na úhradu již objednané projektové přípravy k vybudování nového sběrného dvora. Žádost o dotaci byla podána v listopadu 2016, některé platby za projektovou přípravu jsou hrazeny až v roce 2017. Částka v rozpočtu v roce 2016 byla 520,00 tis. kč, čerpání 447,00 tis. Kč.</t>
  </si>
  <si>
    <t>Částka je zapracována dle požadavku ORM. Jedná se o převod prostředků z r. 2016 na úhradu: a/ 63 tis. Kč deratizace za rok 2016 - fakturováno v lednu 2017, b/ 107 tis. Kč obnova starého hřbitova - zpracování ideového záměru a projekt obnovy lipové aleje. Rozpracováno, bude fakturováno v roce 2017. V roce byl rozpočet 392,00 tis. kč, čerpání pak 222,00 tis. Kč.</t>
  </si>
  <si>
    <t>Částka je zapracována dle podkladů OISM. Jedná se o převod z roku 2016 ve výši 200,00 tis. Kč na PD prostor po České spořitelně. Rozpočet v roce 2016 byl 200,00 tis. Kč, čerpání 0 Kč.</t>
  </si>
  <si>
    <t>Modelářský klub "TORA"</t>
  </si>
  <si>
    <t>Český svaz včelařů</t>
  </si>
  <si>
    <t>Svaz tělesně postižených v ČR</t>
  </si>
  <si>
    <t>Junák</t>
  </si>
  <si>
    <t>SK Tenis</t>
  </si>
  <si>
    <t>Klub českých turistů Příbor</t>
  </si>
  <si>
    <t>Základní umělecká škola,Příbor</t>
  </si>
  <si>
    <t>Tělovýchovná jednota, Příbor</t>
  </si>
  <si>
    <t>Veřejná finanční podpora jednotlivým oganizacím v Kč</t>
  </si>
  <si>
    <t>*z finančních prostředků získaných na základě loterijního zákona</t>
  </si>
  <si>
    <t>Veřejná finanční podpora jednotlivým oganizacím v Kč *</t>
  </si>
  <si>
    <t>Veřejná finanční podpora jednotlivým oganizacím z různých paragrafů - dary, dotace v Kč</t>
  </si>
  <si>
    <t>Jan Tyllich - fyzická osoba</t>
  </si>
  <si>
    <t>Muzeum Novojičínska, p.o.</t>
  </si>
  <si>
    <t>Český zahrádkářský svaz - sídliště</t>
  </si>
  <si>
    <t>Klokočov občanské sdružení</t>
  </si>
  <si>
    <t>Klokočoc občanské sdružení</t>
  </si>
  <si>
    <t>ZO ČSOP 70/2 Nový Jičín, Záchranná stanice - §3745</t>
  </si>
  <si>
    <t>Jan Tyllich</t>
  </si>
  <si>
    <t>Klub seniorů</t>
  </si>
  <si>
    <t>Tělovýchovná jednota, Příbor - mimořádná VFP</t>
  </si>
  <si>
    <t>SRPŠ</t>
  </si>
  <si>
    <t>Jiří Krkoška - tenisová škola</t>
  </si>
  <si>
    <t>skutečné plnění v roce  2015</t>
  </si>
  <si>
    <t>Daňové příjmy - plnění v roce 2007, 2008, 2009, 2010, 2011, 2012, 2013, 2014, 2015</t>
  </si>
  <si>
    <t>účelový znak</t>
  </si>
  <si>
    <t>Odvod z loterií</t>
  </si>
  <si>
    <t>Příloha č. 1</t>
  </si>
  <si>
    <t xml:space="preserve">schválená výše dotace </t>
  </si>
  <si>
    <t xml:space="preserve">přijatá výše dotace do R města </t>
  </si>
  <si>
    <t>Celkem neúčelové dotace</t>
  </si>
  <si>
    <t xml:space="preserve">přijato do rozpočtu </t>
  </si>
  <si>
    <t xml:space="preserve">čerpáno </t>
  </si>
  <si>
    <t xml:space="preserve">vratka </t>
  </si>
  <si>
    <t>Celkem vratka</t>
  </si>
  <si>
    <t>Akce obnovy (popis prací)</t>
  </si>
  <si>
    <t>Společnost Sigmunda Freuda, nezisková organizace</t>
  </si>
  <si>
    <t>Nadační fond Gaudeamus Cheb - §3113</t>
  </si>
  <si>
    <t>Fond Janáčkovy Hukvaldy, o.p.</t>
  </si>
  <si>
    <t>Český svaz včelařů, o.s., ZO Příbor</t>
  </si>
  <si>
    <t>Veřejná finanční podpora, granty, dary</t>
  </si>
  <si>
    <t>Příloha č. 8</t>
  </si>
  <si>
    <t>zůstatek k 31.12.2014</t>
  </si>
  <si>
    <t>Příloha č. 10</t>
  </si>
  <si>
    <t>Příloha č. 9</t>
  </si>
  <si>
    <t xml:space="preserve">poskytovatel Komeční banka a.s. </t>
  </si>
  <si>
    <t>měsíční splátka 109 375,- Kč</t>
  </si>
  <si>
    <t>počátek splácení 31.1.2009</t>
  </si>
  <si>
    <t>konec splácení 31.12.2016</t>
  </si>
  <si>
    <t>měsíční splátka 59 530,- Kč</t>
  </si>
  <si>
    <t>počátek splácení 31.1.2011</t>
  </si>
  <si>
    <t>konec splácení 31.12.2024</t>
  </si>
  <si>
    <t>úroková sazba 1M PRIBOR + marže 0,15% p.a.</t>
  </si>
  <si>
    <t>úroková sazba 1M PRIBOR + marže 1,20% p.a.</t>
  </si>
  <si>
    <t>poskytovatel ČSOB</t>
  </si>
  <si>
    <t>počátek splácení 31.1.2013</t>
  </si>
  <si>
    <t>konec splácení 31.12.2020</t>
  </si>
  <si>
    <t>úroková sazba 1M PRIBOR + marže 0,65% p.a.</t>
  </si>
  <si>
    <t>1. Úvěr ve výši 10 500 000,- Kč  z roku 2008:</t>
  </si>
  <si>
    <t>2. Úvěr ve výši 10 000 000,- Kč  z roku 2010:</t>
  </si>
  <si>
    <t>účet 451 - z rozvahy</t>
  </si>
  <si>
    <t>celkem účet 451</t>
  </si>
  <si>
    <t>základní účet v ČNB</t>
  </si>
  <si>
    <t>zůstatek k 31.12.2013</t>
  </si>
  <si>
    <t>(mimo daň z příjmu PO za obce)</t>
  </si>
  <si>
    <t>Neinvestiční dotace na zabezpečení akceschopnosti JSDH</t>
  </si>
  <si>
    <t>sociální fond</t>
  </si>
  <si>
    <t>údaje v Kč</t>
  </si>
  <si>
    <t>Daň z příjmu FO ze ZČ</t>
  </si>
  <si>
    <t>Daň z příjmu FO ze SVČ</t>
  </si>
  <si>
    <t>Daň z příjmu FO z KV</t>
  </si>
  <si>
    <t>Daň z příjmu PO</t>
  </si>
  <si>
    <t>Daň z příjmu PO za obce</t>
  </si>
  <si>
    <t>DPH</t>
  </si>
  <si>
    <t>Daň z nemovitosti</t>
  </si>
  <si>
    <t>položka</t>
  </si>
  <si>
    <t>leden</t>
  </si>
  <si>
    <t>únor</t>
  </si>
  <si>
    <t>březen</t>
  </si>
  <si>
    <t>duben</t>
  </si>
  <si>
    <t>květen</t>
  </si>
  <si>
    <t>červen</t>
  </si>
  <si>
    <t>červenec</t>
  </si>
  <si>
    <t>srpen</t>
  </si>
  <si>
    <t>září</t>
  </si>
  <si>
    <t>říjen</t>
  </si>
  <si>
    <t xml:space="preserve">listopad </t>
  </si>
  <si>
    <t>prosinec</t>
  </si>
  <si>
    <t>název</t>
  </si>
  <si>
    <t>skutečné plnění v roce  2007</t>
  </si>
  <si>
    <t>skutečné plnění v roce 2008</t>
  </si>
  <si>
    <t>skutečné plnění v roce  2009</t>
  </si>
  <si>
    <t>skutečné plnění v roce  2010</t>
  </si>
  <si>
    <t>skutečné plnění v roce  2011</t>
  </si>
  <si>
    <t>skutečné plnění v roce  2012</t>
  </si>
  <si>
    <t>skutečné plnění v roce  2013</t>
  </si>
  <si>
    <t>skutečné plnění v roce  2014</t>
  </si>
  <si>
    <t>daň z příjmu FO ze závislé činnosti</t>
  </si>
  <si>
    <t>daň z příjmu FO ze SVČ</t>
  </si>
  <si>
    <t>daň z příjmu FO z KV</t>
  </si>
  <si>
    <t>daň z příjmu PO</t>
  </si>
  <si>
    <t>daň z nemovitostí</t>
  </si>
  <si>
    <t>pol.</t>
  </si>
  <si>
    <t>celkem</t>
  </si>
  <si>
    <t>Název dotace</t>
  </si>
  <si>
    <t>Souhrnný vztah státního rozpočtu k rozpočtu města</t>
  </si>
  <si>
    <t>Dotace celkem</t>
  </si>
  <si>
    <t>Celkem účelové dotace</t>
  </si>
  <si>
    <t>Poř. č.</t>
  </si>
  <si>
    <t>Kulturní památka</t>
  </si>
  <si>
    <t>základní účet v ČNB *</t>
  </si>
  <si>
    <t>základní účet v ČSOB **</t>
  </si>
  <si>
    <t>*       účet povinně zřízený v ČNB pro příjem dotací ze státního rozpočtu</t>
  </si>
  <si>
    <t>**    účet povinně zřízený v ČSOB v souvislosti s přijatým úvěrem na revitalizace bytových domů v roce 2012</t>
  </si>
  <si>
    <t>číslo účtu</t>
  </si>
  <si>
    <t>název účtu</t>
  </si>
  <si>
    <t>základní účet v KB</t>
  </si>
  <si>
    <t>základní účet v KB - odpady</t>
  </si>
  <si>
    <t>bývalý fond rozvoje bydlení</t>
  </si>
  <si>
    <t>depozitní účet - účet cizích prostředků</t>
  </si>
  <si>
    <t xml:space="preserve">celkem účty </t>
  </si>
  <si>
    <t>celkem fondy</t>
  </si>
  <si>
    <t>Depozitní účet - účet cizích prostředků</t>
  </si>
  <si>
    <t>číslo účtu po reformě</t>
  </si>
  <si>
    <t>změna stavu</t>
  </si>
  <si>
    <t>zůstatek k 31.12.2011</t>
  </si>
  <si>
    <t>základní účet v KB - TKO</t>
  </si>
  <si>
    <t>peněžní fond Centrum S.Freuda</t>
  </si>
  <si>
    <t>zůstatek k 31.12.2012</t>
  </si>
  <si>
    <t>základní účet v ČSOB</t>
  </si>
  <si>
    <t>datum</t>
  </si>
  <si>
    <t>popis</t>
  </si>
  <si>
    <t>Celkový zůstatek</t>
  </si>
  <si>
    <t>mezivýsledek</t>
  </si>
  <si>
    <t>mínus splátky úvěru</t>
  </si>
  <si>
    <t>plus přijetí úvěru</t>
  </si>
  <si>
    <t>Operace z peněžních účtů</t>
  </si>
  <si>
    <t>Účelové fondy - sociální fond</t>
  </si>
  <si>
    <t>dlouhodobé úvěry</t>
  </si>
  <si>
    <t>legenda/rok</t>
  </si>
  <si>
    <t>3. Úvěr ve výši 15 821 402,22 Kč z roku 2012:</t>
  </si>
  <si>
    <t>měsíční splátka cca 164 806,- Kč</t>
  </si>
  <si>
    <t>SDH Příbor</t>
  </si>
  <si>
    <t>BAV klub</t>
  </si>
  <si>
    <t>Společnost přátel DOM Příbor</t>
  </si>
  <si>
    <t>Fotoklub Příbor</t>
  </si>
  <si>
    <t>Sdružení hudebníků Příbor</t>
  </si>
  <si>
    <t>Společnost S. Freuda</t>
  </si>
  <si>
    <t>Myslivecké sdružení Příbor I</t>
  </si>
  <si>
    <t>Český zahrádkářský svaz Hájov</t>
  </si>
  <si>
    <t>Kynologický klub v Příboře</t>
  </si>
  <si>
    <t xml:space="preserve">SDH Prchalov   </t>
  </si>
  <si>
    <t>SDH Hájov</t>
  </si>
  <si>
    <t>Myslivecké sdružení Příbor - Hájov</t>
  </si>
  <si>
    <t>FK PRIMUS</t>
  </si>
  <si>
    <t>Academia Via Familia o.s.</t>
  </si>
  <si>
    <t>TJ Sokol, Příbor</t>
  </si>
  <si>
    <t>Basketbalový klub, Příbor</t>
  </si>
  <si>
    <t>BAV klub Příbor spol. s r.o.</t>
  </si>
  <si>
    <t>SK J-Elita, nezisková organizace</t>
  </si>
  <si>
    <t>Modelářský klub SMČR Tora, Příbor, sdružení</t>
  </si>
  <si>
    <t>TJ Sokol Příbor</t>
  </si>
  <si>
    <t>Příloha č. 2</t>
  </si>
  <si>
    <t>Příloha č. 3</t>
  </si>
  <si>
    <t>Příloha č. 4</t>
  </si>
  <si>
    <t>Příloha č. 6</t>
  </si>
  <si>
    <t>základní účet Sberbank</t>
  </si>
  <si>
    <t>devizový účet Sberbank</t>
  </si>
  <si>
    <t>portfoliový účet v KB</t>
  </si>
  <si>
    <t>Příloha č. 7</t>
  </si>
  <si>
    <t>Péče o vzhled obcí a veřejnou zeleň</t>
  </si>
  <si>
    <t>Komentář</t>
  </si>
  <si>
    <t>Pozemní komunikace</t>
  </si>
  <si>
    <t>§</t>
  </si>
  <si>
    <t>Cestovní ruch, turismus</t>
  </si>
  <si>
    <t>Bytové hospodářství</t>
  </si>
  <si>
    <t>CELKEM</t>
  </si>
  <si>
    <t>Kanalizace</t>
  </si>
  <si>
    <t>Příloha č. 5</t>
  </si>
  <si>
    <t>Neinvestiční dotace turistickému centru</t>
  </si>
  <si>
    <t>Neinvestiční dotace na výkon sociální práce v souladu se zákonem o sociálních službách</t>
  </si>
  <si>
    <t>Základní školy</t>
  </si>
  <si>
    <t>Činnost místní správy - OISM</t>
  </si>
  <si>
    <t>Veřejné osvětlení</t>
  </si>
  <si>
    <t>Nebytové hospodářství</t>
  </si>
  <si>
    <t>Silnice</t>
  </si>
  <si>
    <t>Sběr a svoz komunálních odpadů</t>
  </si>
  <si>
    <t>Zachování a obnova kult. památek - OISM</t>
  </si>
  <si>
    <t>Územní plánování + projekční práce</t>
  </si>
  <si>
    <t>Celkem v Kč</t>
  </si>
  <si>
    <t>Granty - § 3319</t>
  </si>
  <si>
    <t>Masarykovo gymnázium, p.o.</t>
  </si>
  <si>
    <t>Myslivecké sdružení Hájov</t>
  </si>
  <si>
    <t>Vyšší odborná škola - Řemeslo má zlaté dno - §3113</t>
  </si>
  <si>
    <t>zůstatek k 31.12.2015</t>
  </si>
  <si>
    <t>Daňové příjmy v roce 2016</t>
  </si>
  <si>
    <t>jednotlivé měsíce roku/daně</t>
  </si>
  <si>
    <t>Součet za jednotlivé měsíce</t>
  </si>
  <si>
    <t>celkem 2016</t>
  </si>
  <si>
    <t>schválený rozpočet 2016</t>
  </si>
  <si>
    <t>plnění v %</t>
  </si>
  <si>
    <t>Odvody z loterií a VHP v roce 2016</t>
  </si>
  <si>
    <t>jednotlivé měsíce roku /odvody</t>
  </si>
  <si>
    <t>Odvod z VHP</t>
  </si>
  <si>
    <t xml:space="preserve">Součet za jednotlivé měsíce </t>
  </si>
  <si>
    <t>skutečné plnění v roce  2016</t>
  </si>
  <si>
    <t>v tis. Kč</t>
  </si>
  <si>
    <t>Sdílená kancelář CC Příbor, s.r.o.</t>
  </si>
  <si>
    <t>ČZS Hájov</t>
  </si>
  <si>
    <t>Finanční dar na archeologickou publikaci - §3429</t>
  </si>
  <si>
    <t>Finanční dar na reprezentaci v lovu ryb - §3429</t>
  </si>
  <si>
    <t>zůstatek k 31.12.2016</t>
  </si>
  <si>
    <t>stav k 31.12.2016 v Kč</t>
  </si>
  <si>
    <t>Rekapitulace finančních prostředků za rok 2016</t>
  </si>
  <si>
    <t>stav k 1.1.2016</t>
  </si>
  <si>
    <t>plus příjmy 2016</t>
  </si>
  <si>
    <t>celkový stav k 1.1.2016</t>
  </si>
  <si>
    <t>mínus výdaje 2016</t>
  </si>
  <si>
    <t>celkový stav k 31.12.2016</t>
  </si>
  <si>
    <t>stav k 31.12.2016</t>
  </si>
  <si>
    <t>(od 1.1.2016 do 31.12.2016)</t>
  </si>
  <si>
    <t>zůstatek úvěru k 31.12.2016</t>
  </si>
  <si>
    <t>v Kč</t>
  </si>
  <si>
    <t>Přehled přijatých dotací do rozpočtu města v roce 2016</t>
  </si>
  <si>
    <t>Pohyb finančních prostředků na účtech města v létech 2011 - 2016</t>
  </si>
  <si>
    <t>Zůstatky účtů k 31.12.2016</t>
  </si>
  <si>
    <t>Komunální služby, územní rozvoj</t>
  </si>
  <si>
    <t>SÚ obecního domu na Prchalově</t>
  </si>
  <si>
    <t>ZŠ Npor. Loma - výzva č. 59 - Infrastruktura ZŠ</t>
  </si>
  <si>
    <t>ZŠ Jičínská - přestavba části přízemí budovy školy</t>
  </si>
  <si>
    <t>Technické služby - snížení energetické náročnosti budovy</t>
  </si>
  <si>
    <t>Převody finančních prostředků z rozpočtu 2016 do rozpočtu 2017</t>
  </si>
  <si>
    <t>Neinvestiční dotace na volby do krajských zastupitelstev a do senátu</t>
  </si>
  <si>
    <t>položka v rozpočtu</t>
  </si>
  <si>
    <t>Neinvestiční dotace - Památník letců MIG</t>
  </si>
  <si>
    <t>Dotace - stavební úpravy KD v Příboře - neinvestiční část</t>
  </si>
  <si>
    <t>Dotace - stavební úpravy KD v Příboře - investiční část</t>
  </si>
  <si>
    <t>Dotace na realizaci Piaristických zahrad - neinvestiční část</t>
  </si>
  <si>
    <t>Dotace na realizaci Piaristických zahrad - investiční část</t>
  </si>
  <si>
    <t>Dotace na propojení Piaristických zahrad - neinvestiční část</t>
  </si>
  <si>
    <t>Dotace na propojení Piaristických zahrad - investiční část</t>
  </si>
  <si>
    <t>Neinvestiční dotace na pouliční vystoupení</t>
  </si>
  <si>
    <t>Neinvestiční dotace v rámci programu Prevence kriminality</t>
  </si>
  <si>
    <t>Neinvestiční dotace na Městskou památkovou rezervaci</t>
  </si>
  <si>
    <t>Neinvestiční dotace na Městskou památkovou rezervaci - oprava oken na radnici</t>
  </si>
  <si>
    <t>Neinvestiční dotace od obcí</t>
  </si>
  <si>
    <t>Finanční vypořádání se státním rozpočtem za rok 2016</t>
  </si>
  <si>
    <t>Finanční vypořádání s rozpočtem kraje za rok 2016</t>
  </si>
  <si>
    <t>*</t>
  </si>
  <si>
    <t>* poznámka : finanční prostředky na účet kraje byly poukázany 29.9.2016</t>
  </si>
  <si>
    <t>Podíl vlastníka (Kč)</t>
  </si>
  <si>
    <t>Podíl města (obce) (Kč)</t>
  </si>
  <si>
    <t>Příspěvek MK ČR (Kč)</t>
  </si>
  <si>
    <t xml:space="preserve">Zpracoval (jméno, příjmení, tel.): </t>
  </si>
  <si>
    <t>Vlastník -obec, kraj, PO, FO, církev (plátce DPH, neplátce DPH)</t>
  </si>
  <si>
    <t xml:space="preserve">Finanční vyúčtování dotace poskytnuté v Programu regenerace MPR a MPZ v roce 2016 </t>
  </si>
  <si>
    <t>Skutečné celkové náklady v roce 2016 (Kč)</t>
  </si>
  <si>
    <t>Vyčerpáno    k  31. 12. 2016 (Kč)</t>
  </si>
  <si>
    <t>Vráceno během roku 2016 (Kč)</t>
  </si>
  <si>
    <t>K vrácení při finančním vypořádání v roce 2017 (Kč)</t>
  </si>
  <si>
    <t>Měšťanský dům č.p.5, parc.č. 91</t>
  </si>
  <si>
    <t>repase a výměna výplní otvorů, včetně zednických a klempířských prací, ve dvorní části Měšťanského domu</t>
  </si>
  <si>
    <t>Marie Rašková,
Vlasta Vrzalová</t>
  </si>
  <si>
    <t>Měšťanský dům č.p.9, parc.č. 95/1</t>
  </si>
  <si>
    <t>Město Příbor</t>
  </si>
  <si>
    <t>obnova čelní, dvorní, západní štítové fasády, výměna okenních výplní, výměna klempířských prvků</t>
  </si>
  <si>
    <t>Městský dům č.p.11, parc.č. 99</t>
  </si>
  <si>
    <t>obnova garážových vrat</t>
  </si>
  <si>
    <t>Jaromír Šitavanc                      Mgr. Bc. Yveta Šitavancová</t>
  </si>
  <si>
    <t>Měšťanský dům č.p. 31, parc.č. 1465</t>
  </si>
  <si>
    <t>obnova čelní fasády měšťanského domu č. p. 31 a zdi hospodářského objektu sousedící s domem č. p. 32</t>
  </si>
  <si>
    <t>Ing. Přemysl Chleboun        Miloslava Eliášová            Libuše Lauschmannová       Vladimíra Morávková</t>
  </si>
  <si>
    <t>Měšťanský dům č.p. 32, parc.č. 1466</t>
  </si>
  <si>
    <t>Ing. Igor Jalůvka,
MgA. Lea Jalůvková</t>
  </si>
  <si>
    <t>sanace zdiva 1.NP- injektáž a obnova omítek</t>
  </si>
  <si>
    <t>Piaristická kolej č.p. 50, parc.č. 1384</t>
  </si>
  <si>
    <t>sanace zdiva křížové chodby 1.NP - vstup do muzea - injektáž a obnova omítek</t>
  </si>
  <si>
    <t>Kostel sv. Valentina</t>
  </si>
  <si>
    <t>Římskokatolická farnost Příbor</t>
  </si>
  <si>
    <t xml:space="preserve">restaurování varhanních skříní, zadního pozitivu, bočních zástěn, dřevěnných dílců a okenních špalet </t>
  </si>
  <si>
    <t>Okres: NOVÝ JIČÍN</t>
  </si>
  <si>
    <t>Kraj:    MORAVSKOSLEZSKÝ</t>
  </si>
  <si>
    <t>Obec:  PŘÍBOR</t>
  </si>
  <si>
    <t>Ing. Kamila Nenutilová, vedoucí OF, tel: 556 455 430, 731 130 864</t>
  </si>
  <si>
    <t>Ing. Alice Hambálková, referent OISM, tel: 556 455 452, 731 130 863</t>
  </si>
  <si>
    <t>Ing. Bohuslav Majer, starosta</t>
  </si>
  <si>
    <t>Nedočerpáno  (Kč)</t>
  </si>
  <si>
    <t>Jméno, příjmení, datum a podpis statutárního zástupce města (obce):</t>
  </si>
  <si>
    <t>Činnost místní správy - OOSČ</t>
  </si>
  <si>
    <t>Příspěvky z rozpočtu města na MPR</t>
  </si>
  <si>
    <t>Herní a sportovní prvky</t>
  </si>
  <si>
    <t>Rekonstrukce chodníků na spodním sídlišti</t>
  </si>
  <si>
    <t>Rozpočet na tuto akci byl 2 615,00 tis. Kč. Čerpání v roce 2016 bylo 1 742,00 tis. Kč.</t>
  </si>
  <si>
    <t>Poplatky, propagace, prezentace, tisk letáků, spolupráce - Lašská brána</t>
  </si>
  <si>
    <t>Rekonstrukce části ulice Úzké</t>
  </si>
  <si>
    <t>Lávka přes Lubinu</t>
  </si>
  <si>
    <t>Rekonstrukce kanalizace na ul. Myslbekově</t>
  </si>
  <si>
    <t>ZŠ Jičínská - snížení energetické náročnosti buddovy</t>
  </si>
  <si>
    <t>Koncepce tepelného hospodářství</t>
  </si>
  <si>
    <t>Objekt Dukelská - energetická opatření</t>
  </si>
  <si>
    <t>Jedná se o převod z roku 2016 na zákl. požadavku ORM. Rozpočet byl v roce 2016 205,00 tis. Kč, čerpání 172,00 tis. Kč.</t>
  </si>
  <si>
    <t>Rekonstrukce VO na sídlišti Benátky</t>
  </si>
  <si>
    <t>Částka je zapracována dle požadavků OISM. Jedná se o přesun z roku 2016 - rozpočet byl 2 499,00 tis. Kč, čerpání 948,00 tis. Kč.</t>
  </si>
  <si>
    <t>Objekt čp. 245 a 247 na ul. Jičínská</t>
  </si>
  <si>
    <t>Zástavba lokality "Za školou"</t>
  </si>
  <si>
    <t>Pasport + manuál veřejného prostranství</t>
  </si>
  <si>
    <t>Změny technologií vytápění</t>
  </si>
  <si>
    <t>Výdaje související s projektem kotlíkové dotace</t>
  </si>
  <si>
    <t>Předcházení vzniku bioodpadů</t>
  </si>
  <si>
    <t>Vybudování sběrného dvoru Příbor - Točna</t>
  </si>
  <si>
    <t>Péče o vzhled obcí a veřejnou zeleň (vč. deratizace a likvidace křídlatky)</t>
  </si>
  <si>
    <t>Specifické informační a komunikační systémy a infrastruktura II</t>
  </si>
  <si>
    <t>Částka je zapracována na zákl. podkladů OOSČ. Jedná se o převod z roku 2016. Rozpočet byl v r. 2016 100,00 tis. Kč, čerpání 0,00 tis. Kč.</t>
  </si>
  <si>
    <t>SÚ radnice - prostory po spořitelně</t>
  </si>
  <si>
    <t>OV Hájov, OV Prchalov</t>
  </si>
  <si>
    <t>Částka je zapracována dle požadavku OISM. Rozpočet v roce 2016 byl 567,00 tis. Kč, čerpání bylo 472,00 tis. Kč.</t>
  </si>
  <si>
    <t>Částka 57 094 886,56 Kč souhlasí na výkaz FIN 2-12M - Výkaz pro hodnocení plnění rozpočtu ÚSC, DSO a RR - část VI. Stavy a obraty na bankovních účtech</t>
  </si>
  <si>
    <t>základní účet v KB - OBNF</t>
  </si>
  <si>
    <t>Město splácelo v roce 2016 tři úvěry:</t>
  </si>
  <si>
    <t>* KB neprovedla k 31.12.2016 poslední splátku úvěru. Splátka byla provedena až v roce 2017.</t>
  </si>
  <si>
    <t xml:space="preserve">Zadluženost města </t>
  </si>
  <si>
    <t>ZBÚ KB,ZBÚ ČNB,ZBÚ KB - odpady,ZBÚ a DÚ Sberbank, ZBÚ ČSOB, ZBÚ - OBNF</t>
  </si>
  <si>
    <t>ZBÚ KB,ZBÚ ČNB,ZBÚ KB - odpady,ZBÚ Volksbank,DÚ Volksbank, ZBÚ ČSOB, ZBÚ - OBNF</t>
  </si>
  <si>
    <t>mínus operace z peněžních účtů</t>
  </si>
  <si>
    <t>termínovaný vklad</t>
  </si>
  <si>
    <t>Aktivní krátkodobé operace řízení likvidity - výdaje</t>
  </si>
  <si>
    <t>částka v Kč</t>
  </si>
  <si>
    <t>celkem PPK</t>
  </si>
  <si>
    <t>celkem sociální oblast</t>
  </si>
  <si>
    <t>celkem různé §</t>
  </si>
  <si>
    <t>Veřejná finanční podpora - program prevence kriminality</t>
  </si>
  <si>
    <t>Veřejná finanční podpora - sociální oblast</t>
  </si>
  <si>
    <t xml:space="preserve">Celkem </t>
  </si>
  <si>
    <t xml:space="preserve">Renarkon o.p.s., Ostrava </t>
  </si>
  <si>
    <t xml:space="preserve">Sbor dobrovolných hasičů Příbor </t>
  </si>
  <si>
    <t xml:space="preserve">Acadedemia Via Familia, o.s. </t>
  </si>
  <si>
    <t xml:space="preserve">Český svaz včelařů </t>
  </si>
  <si>
    <t xml:space="preserve">TJ Sokol Příbor </t>
  </si>
  <si>
    <t xml:space="preserve">Luna Příbor </t>
  </si>
  <si>
    <t xml:space="preserve">SONS ČR Nový Jičín </t>
  </si>
  <si>
    <t xml:space="preserve">Domov Příbor, PO </t>
  </si>
  <si>
    <t xml:space="preserve">Seniorcentrum OASA, s.r.o., Petřvald </t>
  </si>
  <si>
    <t xml:space="preserve">Fond pro opuštěné a handicapované děti a mládeř, o.s., Mořkov </t>
  </si>
  <si>
    <t>Sdružení Linka bezpečí, Praha</t>
  </si>
  <si>
    <t xml:space="preserve">Slezská diakonie, Český Těšín </t>
  </si>
  <si>
    <t xml:space="preserve">Občanské sdružení při DC Kopřivnice </t>
  </si>
  <si>
    <t xml:space="preserve">Středisko sociálních služeb města Kopřivnice </t>
  </si>
  <si>
    <t xml:space="preserve">Andělé stromu života, pobočný spolek MSK </t>
  </si>
  <si>
    <t xml:space="preserve">Zdeněk Pácha, expediční projekt Mont Blanc </t>
  </si>
  <si>
    <t xml:space="preserve">Babybox pro odložené děti </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</si>
</sst>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0\ _K_č"/>
    <numFmt numFmtId="166" formatCode="#,##0.00\ &quot;Kč&quot;"/>
    <numFmt numFmtId="167" formatCode="&quot;Yes&quot;;&quot;Yes&quot;;&quot;No&quot;"/>
    <numFmt numFmtId="168" formatCode="&quot;True&quot;;&quot;True&quot;;&quot;False&quot;"/>
    <numFmt numFmtId="169" formatCode="&quot;On&quot;;&quot;On&quot;;&quot;Off&quot;"/>
  </numFmts>
  <fonts count="43">
    <font>
      <sz val="10"/>
      <name val="Arial"/>
      <family val="0"/>
    </font>
    <font>
      <sz val="11"/>
      <color indexed="8"/>
      <name val="Calibri"/>
      <family val="2"/>
    </font>
    <font>
      <sz val="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0"/>
      <name val="Calibri"/>
      <family val="2"/>
    </font>
    <font>
      <u val="single"/>
      <sz val="10"/>
      <name val="Calibri"/>
      <family val="2"/>
    </font>
    <font>
      <b/>
      <sz val="10"/>
      <name val="Calibri"/>
      <family val="2"/>
    </font>
    <font>
      <b/>
      <sz val="12"/>
      <name val="Calibri"/>
      <family val="2"/>
    </font>
    <font>
      <sz val="8"/>
      <name val="Calibri"/>
      <family val="2"/>
    </font>
    <font>
      <sz val="10"/>
      <color indexed="20"/>
      <name val="Calibri"/>
      <family val="2"/>
    </font>
    <font>
      <sz val="16"/>
      <name val="Calibri"/>
      <family val="2"/>
    </font>
    <font>
      <b/>
      <sz val="8"/>
      <name val="Calibri"/>
      <family val="2"/>
    </font>
    <font>
      <b/>
      <sz val="10"/>
      <color indexed="10"/>
      <name val="Calibri"/>
      <family val="2"/>
    </font>
    <font>
      <sz val="10"/>
      <color indexed="10"/>
      <name val="Calibri"/>
      <family val="2"/>
    </font>
    <font>
      <i/>
      <sz val="8"/>
      <name val="Calibri"/>
      <family val="2"/>
    </font>
    <font>
      <b/>
      <i/>
      <sz val="10"/>
      <name val="Calibri"/>
      <family val="2"/>
    </font>
    <font>
      <i/>
      <sz val="10"/>
      <name val="Calibri"/>
      <family val="2"/>
    </font>
    <font>
      <b/>
      <sz val="11"/>
      <name val="Calibri"/>
      <family val="2"/>
    </font>
    <font>
      <b/>
      <sz val="10"/>
      <color indexed="49"/>
      <name val="Calibri"/>
      <family val="2"/>
    </font>
    <font>
      <sz val="12"/>
      <name val="Calibri"/>
      <family val="2"/>
    </font>
    <font>
      <sz val="14"/>
      <name val="Calibri"/>
      <family val="2"/>
    </font>
    <font>
      <b/>
      <sz val="12"/>
      <name val="Arial"/>
      <family val="0"/>
    </font>
    <font>
      <i/>
      <sz val="8"/>
      <name val="Arial"/>
      <family val="0"/>
    </font>
    <font>
      <b/>
      <sz val="10"/>
      <name val="Arial"/>
      <family val="2"/>
    </font>
    <font>
      <b/>
      <i/>
      <u val="single"/>
      <sz val="8"/>
      <name val="Calibri"/>
      <family val="2"/>
    </font>
    <font>
      <sz val="12"/>
      <name val="Arial"/>
      <family val="0"/>
    </font>
    <font>
      <u val="single"/>
      <sz val="10"/>
      <color indexed="12"/>
      <name val="Arial"/>
      <family val="0"/>
    </font>
    <font>
      <u val="single"/>
      <sz val="10"/>
      <color indexed="36"/>
      <name val="Arial"/>
      <family val="0"/>
    </font>
    <font>
      <b/>
      <sz val="14"/>
      <name val="Calibri"/>
      <family val="2"/>
    </font>
  </fonts>
  <fills count="21">
    <fill>
      <patternFill/>
    </fill>
    <fill>
      <patternFill patternType="gray125"/>
    </fill>
    <fill>
      <patternFill patternType="solid">
        <fgColor indexed="44"/>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53"/>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s>
  <borders count="28">
    <border>
      <left/>
      <right/>
      <top/>
      <bottom/>
      <diagonal/>
    </border>
    <border>
      <left style="thin">
        <color indexed="23"/>
      </left>
      <right style="thin">
        <color indexed="23"/>
      </right>
      <top style="thin">
        <color indexed="23"/>
      </top>
      <bottom style="thin">
        <color indexed="23"/>
      </bottom>
    </border>
    <border>
      <left/>
      <right/>
      <top style="thin">
        <color indexed="56"/>
      </top>
      <bottom style="double">
        <color indexed="56"/>
      </bottom>
    </border>
    <border>
      <left/>
      <right/>
      <top/>
      <bottom style="thick">
        <color indexed="56"/>
      </bottom>
    </border>
    <border>
      <left/>
      <right/>
      <top/>
      <bottom style="thick">
        <color indexed="27"/>
      </bottom>
    </border>
    <border>
      <left/>
      <right/>
      <top/>
      <bottom style="medium">
        <color indexed="27"/>
      </bottom>
    </border>
    <border>
      <left style="double">
        <color indexed="63"/>
      </left>
      <right style="double">
        <color indexed="63"/>
      </right>
      <top style="double">
        <color indexed="63"/>
      </top>
      <bottom style="double">
        <color indexed="63"/>
      </bottom>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style="thin"/>
      <right/>
      <top/>
      <bottom/>
    </border>
    <border>
      <left/>
      <right style="thin"/>
      <top style="thin"/>
      <bottom style="thin"/>
    </border>
    <border>
      <left style="thin"/>
      <right>
        <color indexed="63"/>
      </right>
      <top style="thin"/>
      <bottom style="thin"/>
    </border>
    <border>
      <left style="thin"/>
      <right style="thin"/>
      <top>
        <color indexed="63"/>
      </top>
      <bottom style="thin"/>
    </border>
    <border>
      <left/>
      <right style="thin"/>
      <top style="thin"/>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style="thin"/>
      <right style="thin"/>
      <top style="thin"/>
      <bottom/>
    </border>
    <border>
      <left style="thin"/>
      <right style="thin"/>
      <top/>
      <bottom style="thin"/>
    </border>
    <border>
      <left>
        <color indexed="63"/>
      </left>
      <right>
        <color indexed="63"/>
      </right>
      <top style="thin"/>
      <bottom style="thin"/>
    </border>
    <border>
      <left>
        <color indexed="63"/>
      </left>
      <right style="thin"/>
      <top style="thin"/>
      <bottom style="thin"/>
    </border>
  </borders>
  <cellStyleXfs count="1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5" fillId="9" borderId="0" applyNumberFormat="0" applyBorder="0" applyAlignment="0" applyProtection="0"/>
    <xf numFmtId="0" fontId="15" fillId="19" borderId="1" applyNumberFormat="0" applyAlignment="0" applyProtection="0"/>
    <xf numFmtId="0" fontId="4"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 fontId="0" fillId="0" borderId="0" applyFont="0" applyFill="0" applyBorder="0" applyAlignment="0" applyProtection="0"/>
    <xf numFmtId="0" fontId="17" fillId="0" borderId="0" applyNumberFormat="0" applyFill="0" applyBorder="0" applyAlignment="0" applyProtection="0"/>
    <xf numFmtId="0" fontId="13" fillId="10"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0" fillId="0" borderId="0" applyNumberFormat="0" applyFill="0" applyBorder="0" applyAlignment="0" applyProtection="0"/>
    <xf numFmtId="0" fontId="6" fillId="20" borderId="6" applyNumberFormat="0" applyAlignment="0" applyProtection="0"/>
    <xf numFmtId="0" fontId="5" fillId="9" borderId="0" applyNumberFormat="0" applyBorder="0" applyAlignment="0" applyProtection="0"/>
    <xf numFmtId="0" fontId="14" fillId="11" borderId="1" applyNumberFormat="0" applyAlignment="0" applyProtection="0"/>
    <xf numFmtId="0" fontId="6" fillId="20" borderId="6" applyNumberFormat="0" applyAlignment="0" applyProtection="0"/>
    <xf numFmtId="0" fontId="12"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1" borderId="0" applyNumberFormat="0" applyBorder="0" applyAlignment="0" applyProtection="0"/>
    <xf numFmtId="0" fontId="11" fillId="1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6" borderId="8" applyNumberFormat="0" applyFont="0" applyAlignment="0" applyProtection="0"/>
    <xf numFmtId="0" fontId="0" fillId="6" borderId="8" applyNumberFormat="0" applyFont="0" applyAlignment="0" applyProtection="0"/>
    <xf numFmtId="0" fontId="0" fillId="6" borderId="8" applyNumberFormat="0" applyFont="0" applyAlignment="0" applyProtection="0"/>
    <xf numFmtId="0" fontId="16" fillId="19" borderId="9" applyNumberFormat="0" applyAlignment="0" applyProtection="0"/>
    <xf numFmtId="0" fontId="0" fillId="6" borderId="8" applyNumberFormat="0" applyFont="0" applyAlignment="0" applyProtection="0"/>
    <xf numFmtId="0" fontId="0" fillId="6" borderId="8" applyNumberFormat="0" applyFont="0" applyAlignment="0" applyProtection="0"/>
    <xf numFmtId="0" fontId="0" fillId="6" borderId="8"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41" fillId="0" borderId="0" applyNumberFormat="0" applyFill="0" applyBorder="0" applyAlignment="0" applyProtection="0"/>
    <xf numFmtId="0" fontId="13" fillId="10"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4" fillId="0" borderId="2" applyNumberFormat="0" applyFill="0" applyAlignment="0" applyProtection="0"/>
    <xf numFmtId="0" fontId="14" fillId="11" borderId="1" applyNumberFormat="0" applyAlignment="0" applyProtection="0"/>
    <xf numFmtId="0" fontId="15" fillId="19" borderId="1" applyNumberFormat="0" applyAlignment="0" applyProtection="0"/>
    <xf numFmtId="0" fontId="16" fillId="19" borderId="9" applyNumberFormat="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cellStyleXfs>
  <cellXfs count="236">
    <xf numFmtId="0" fontId="0" fillId="0" borderId="0" xfId="0" applyAlignment="1">
      <alignment/>
    </xf>
    <xf numFmtId="0" fontId="0" fillId="0" borderId="0" xfId="0" applyBorder="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0" fillId="7" borderId="10" xfId="0" applyFont="1" applyFill="1" applyBorder="1" applyAlignment="1">
      <alignment horizontal="center" vertical="center" wrapText="1"/>
    </xf>
    <xf numFmtId="0" fontId="23" fillId="0" borderId="0" xfId="0" applyFont="1" applyAlignment="1">
      <alignment/>
    </xf>
    <xf numFmtId="0" fontId="24" fillId="0" borderId="0" xfId="0" applyFont="1" applyAlignment="1">
      <alignment/>
    </xf>
    <xf numFmtId="0" fontId="20" fillId="11" borderId="10" xfId="0" applyFont="1" applyFill="1" applyBorder="1" applyAlignment="1">
      <alignment horizontal="center" vertical="center" wrapText="1"/>
    </xf>
    <xf numFmtId="164" fontId="20" fillId="11" borderId="10" xfId="0" applyNumberFormat="1" applyFont="1" applyFill="1" applyBorder="1" applyAlignment="1">
      <alignment horizontal="center" vertical="center" wrapText="1"/>
    </xf>
    <xf numFmtId="164" fontId="18" fillId="0" borderId="0" xfId="0" applyNumberFormat="1" applyFont="1" applyAlignment="1">
      <alignment/>
    </xf>
    <xf numFmtId="4" fontId="25" fillId="11" borderId="10" xfId="0" applyNumberFormat="1" applyFont="1" applyFill="1" applyBorder="1" applyAlignment="1">
      <alignment horizontal="center" vertical="center" wrapText="1"/>
    </xf>
    <xf numFmtId="0" fontId="18" fillId="0" borderId="0" xfId="0" applyFont="1" applyBorder="1" applyAlignment="1">
      <alignment/>
    </xf>
    <xf numFmtId="0" fontId="18" fillId="0" borderId="0" xfId="0" applyFont="1" applyFill="1" applyBorder="1" applyAlignment="1">
      <alignment/>
    </xf>
    <xf numFmtId="4" fontId="26" fillId="0" borderId="0" xfId="0" applyNumberFormat="1" applyFont="1" applyFill="1" applyBorder="1" applyAlignment="1">
      <alignment horizontal="center" vertical="center" wrapText="1"/>
    </xf>
    <xf numFmtId="164" fontId="26" fillId="0" borderId="0" xfId="0" applyNumberFormat="1" applyFont="1" applyFill="1" applyBorder="1" applyAlignment="1">
      <alignment horizontal="center" vertical="center" wrapText="1"/>
    </xf>
    <xf numFmtId="14" fontId="20" fillId="0" borderId="0" xfId="0" applyNumberFormat="1" applyFont="1" applyFill="1" applyBorder="1" applyAlignment="1">
      <alignment horizontal="center" wrapText="1"/>
    </xf>
    <xf numFmtId="4" fontId="18" fillId="0" borderId="0" xfId="0" applyNumberFormat="1" applyFont="1" applyFill="1" applyBorder="1" applyAlignment="1">
      <alignment horizontal="left" vertical="center"/>
    </xf>
    <xf numFmtId="4" fontId="20" fillId="0" borderId="0" xfId="0" applyNumberFormat="1" applyFont="1" applyFill="1" applyBorder="1" applyAlignment="1">
      <alignment horizontal="center" vertical="center" wrapText="1"/>
    </xf>
    <xf numFmtId="14" fontId="18" fillId="0" borderId="0" xfId="0" applyNumberFormat="1" applyFont="1" applyFill="1" applyBorder="1" applyAlignment="1">
      <alignment horizontal="right" wrapText="1"/>
    </xf>
    <xf numFmtId="4" fontId="18" fillId="0" borderId="0" xfId="0" applyNumberFormat="1" applyFont="1" applyFill="1" applyBorder="1" applyAlignment="1">
      <alignment horizontal="center" vertical="center" wrapText="1"/>
    </xf>
    <xf numFmtId="4" fontId="27" fillId="0" borderId="0" xfId="0" applyNumberFormat="1" applyFont="1" applyFill="1" applyBorder="1" applyAlignment="1">
      <alignment horizontal="center" vertical="center" wrapText="1"/>
    </xf>
    <xf numFmtId="164" fontId="27" fillId="0" borderId="0" xfId="0" applyNumberFormat="1" applyFont="1" applyFill="1" applyBorder="1" applyAlignment="1">
      <alignment horizontal="center" vertical="center" wrapText="1"/>
    </xf>
    <xf numFmtId="4" fontId="22" fillId="0" borderId="0" xfId="0" applyNumberFormat="1" applyFont="1" applyFill="1" applyBorder="1" applyAlignment="1">
      <alignment/>
    </xf>
    <xf numFmtId="9" fontId="18" fillId="0" borderId="0" xfId="0" applyNumberFormat="1" applyFont="1" applyAlignment="1">
      <alignment/>
    </xf>
    <xf numFmtId="0" fontId="27" fillId="0" borderId="0" xfId="0" applyFont="1" applyAlignment="1">
      <alignment/>
    </xf>
    <xf numFmtId="14" fontId="18" fillId="0" borderId="0" xfId="0" applyNumberFormat="1" applyFont="1" applyFill="1" applyBorder="1" applyAlignment="1">
      <alignment horizontal="center" wrapText="1"/>
    </xf>
    <xf numFmtId="0" fontId="28" fillId="0" borderId="0" xfId="0" applyFont="1" applyAlignment="1">
      <alignment/>
    </xf>
    <xf numFmtId="4" fontId="18" fillId="0" borderId="10" xfId="0"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22" fillId="0" borderId="0" xfId="0" applyFont="1" applyAlignment="1">
      <alignment wrapText="1"/>
    </xf>
    <xf numFmtId="0" fontId="18" fillId="11" borderId="10" xfId="0" applyFont="1" applyFill="1" applyBorder="1" applyAlignment="1">
      <alignment horizontal="center" vertical="center" wrapText="1"/>
    </xf>
    <xf numFmtId="4" fontId="20" fillId="11" borderId="10" xfId="0" applyNumberFormat="1" applyFont="1" applyFill="1" applyBorder="1" applyAlignment="1">
      <alignment horizontal="center" vertical="center" wrapText="1"/>
    </xf>
    <xf numFmtId="0" fontId="18" fillId="0" borderId="10" xfId="0" applyFont="1" applyBorder="1" applyAlignment="1">
      <alignment horizontal="center" vertical="center" wrapText="1"/>
    </xf>
    <xf numFmtId="0" fontId="20" fillId="0" borderId="0" xfId="0" applyFont="1" applyFill="1" applyBorder="1" applyAlignment="1">
      <alignment horizontal="center" vertical="center" wrapText="1"/>
    </xf>
    <xf numFmtId="0" fontId="18" fillId="0" borderId="0" xfId="0" applyFont="1" applyFill="1" applyAlignment="1">
      <alignment/>
    </xf>
    <xf numFmtId="0" fontId="20" fillId="11" borderId="10" xfId="0" applyFont="1" applyFill="1" applyBorder="1" applyAlignment="1">
      <alignment horizontal="center"/>
    </xf>
    <xf numFmtId="0" fontId="25" fillId="7" borderId="10" xfId="0" applyFont="1" applyFill="1" applyBorder="1" applyAlignment="1">
      <alignment horizontal="center" vertical="center" wrapText="1"/>
    </xf>
    <xf numFmtId="0" fontId="18" fillId="0" borderId="0" xfId="0" applyFont="1" applyAlignment="1">
      <alignment horizontal="center"/>
    </xf>
    <xf numFmtId="0" fontId="20" fillId="0" borderId="10" xfId="0" applyFont="1" applyFill="1" applyBorder="1" applyAlignment="1">
      <alignment horizontal="center" vertical="center" wrapText="1"/>
    </xf>
    <xf numFmtId="0" fontId="29" fillId="11" borderId="10" xfId="0" applyFont="1" applyFill="1" applyBorder="1" applyAlignment="1">
      <alignment horizontal="center" vertical="center" wrapText="1"/>
    </xf>
    <xf numFmtId="4" fontId="29" fillId="11" borderId="10" xfId="0" applyNumberFormat="1" applyFont="1" applyFill="1" applyBorder="1" applyAlignment="1">
      <alignment horizontal="center" vertical="center" wrapText="1"/>
    </xf>
    <xf numFmtId="0" fontId="20" fillId="0" borderId="10" xfId="0" applyFont="1" applyBorder="1" applyAlignment="1">
      <alignment horizontal="center" vertical="center" wrapText="1"/>
    </xf>
    <xf numFmtId="4" fontId="21" fillId="0" borderId="10" xfId="0" applyNumberFormat="1" applyFont="1" applyBorder="1" applyAlignment="1">
      <alignment horizontal="center" vertical="center" wrapText="1"/>
    </xf>
    <xf numFmtId="0" fontId="30" fillId="0" borderId="0" xfId="0" applyFont="1" applyAlignment="1">
      <alignment/>
    </xf>
    <xf numFmtId="4" fontId="18" fillId="0" borderId="0" xfId="0" applyNumberFormat="1" applyFont="1" applyAlignment="1">
      <alignment/>
    </xf>
    <xf numFmtId="0" fontId="20" fillId="0" borderId="0" xfId="0" applyFont="1" applyBorder="1" applyAlignment="1">
      <alignment/>
    </xf>
    <xf numFmtId="0" fontId="20" fillId="0" borderId="11" xfId="0" applyFont="1" applyBorder="1" applyAlignment="1">
      <alignment/>
    </xf>
    <xf numFmtId="0" fontId="20" fillId="0" borderId="12" xfId="0" applyFont="1" applyBorder="1" applyAlignment="1">
      <alignment/>
    </xf>
    <xf numFmtId="0" fontId="18" fillId="11" borderId="10" xfId="0" applyFont="1" applyFill="1" applyBorder="1" applyAlignment="1">
      <alignment/>
    </xf>
    <xf numFmtId="4" fontId="21" fillId="0" borderId="0" xfId="110" applyFont="1" applyAlignment="1">
      <alignment/>
    </xf>
    <xf numFmtId="0" fontId="31" fillId="0" borderId="0" xfId="0" applyFont="1" applyAlignment="1">
      <alignment/>
    </xf>
    <xf numFmtId="0" fontId="18"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18" fillId="0" borderId="10" xfId="0" applyFont="1" applyBorder="1" applyAlignment="1">
      <alignment horizontal="center" wrapText="1"/>
    </xf>
    <xf numFmtId="0" fontId="18" fillId="0" borderId="10" xfId="0" applyFont="1" applyBorder="1" applyAlignment="1">
      <alignment horizontal="center"/>
    </xf>
    <xf numFmtId="0" fontId="18" fillId="7" borderId="10" xfId="0" applyFont="1" applyFill="1" applyBorder="1" applyAlignment="1">
      <alignment horizontal="center"/>
    </xf>
    <xf numFmtId="0" fontId="21" fillId="0" borderId="0" xfId="135" applyFont="1">
      <alignment/>
      <protection/>
    </xf>
    <xf numFmtId="0" fontId="18" fillId="0" borderId="0" xfId="135" applyFont="1">
      <alignment/>
      <protection/>
    </xf>
    <xf numFmtId="0" fontId="29" fillId="7" borderId="10" xfId="135" applyFont="1" applyFill="1" applyBorder="1" applyAlignment="1">
      <alignment horizontal="center" vertical="center" wrapText="1"/>
      <protection/>
    </xf>
    <xf numFmtId="0" fontId="30" fillId="7" borderId="10" xfId="135" applyFont="1" applyFill="1" applyBorder="1" applyAlignment="1">
      <alignment horizontal="center" vertical="center" wrapText="1"/>
      <protection/>
    </xf>
    <xf numFmtId="0" fontId="28" fillId="0" borderId="10" xfId="135" applyFont="1" applyBorder="1" applyAlignment="1">
      <alignment horizontal="center" vertical="center" wrapText="1"/>
      <protection/>
    </xf>
    <xf numFmtId="4" fontId="18" fillId="0" borderId="10" xfId="135" applyNumberFormat="1" applyFont="1" applyBorder="1" applyAlignment="1">
      <alignment horizontal="center" vertical="center" wrapText="1"/>
      <protection/>
    </xf>
    <xf numFmtId="0" fontId="18" fillId="0" borderId="0" xfId="133" applyFont="1" applyAlignment="1">
      <alignment horizontal="left"/>
      <protection/>
    </xf>
    <xf numFmtId="0" fontId="18" fillId="0" borderId="0" xfId="133" applyFont="1">
      <alignment/>
      <protection/>
    </xf>
    <xf numFmtId="0" fontId="22" fillId="0" borderId="0" xfId="133" applyFont="1">
      <alignment/>
      <protection/>
    </xf>
    <xf numFmtId="0" fontId="22" fillId="0" borderId="0" xfId="135" applyFont="1">
      <alignment/>
      <protection/>
    </xf>
    <xf numFmtId="0" fontId="18" fillId="0" borderId="0" xfId="133" applyFont="1" applyAlignment="1">
      <alignment horizontal="right"/>
      <protection/>
    </xf>
    <xf numFmtId="0" fontId="22" fillId="0" borderId="0" xfId="133" applyFont="1" applyAlignment="1">
      <alignment horizontal="left"/>
      <protection/>
    </xf>
    <xf numFmtId="0" fontId="20" fillId="0" borderId="0" xfId="133" applyFont="1" applyAlignment="1">
      <alignment horizontal="right"/>
      <protection/>
    </xf>
    <xf numFmtId="0" fontId="28" fillId="0" borderId="0" xfId="133" applyFont="1">
      <alignment/>
      <protection/>
    </xf>
    <xf numFmtId="0" fontId="30" fillId="0" borderId="13" xfId="133" applyFont="1" applyBorder="1" applyAlignment="1">
      <alignment horizontal="left"/>
      <protection/>
    </xf>
    <xf numFmtId="0" fontId="30" fillId="0" borderId="14" xfId="135" applyFont="1" applyBorder="1">
      <alignment/>
      <protection/>
    </xf>
    <xf numFmtId="0" fontId="30" fillId="0" borderId="15" xfId="133" applyFont="1" applyBorder="1" applyAlignment="1">
      <alignment horizontal="left"/>
      <protection/>
    </xf>
    <xf numFmtId="0" fontId="30" fillId="0" borderId="0" xfId="135" applyFont="1" applyBorder="1">
      <alignment/>
      <protection/>
    </xf>
    <xf numFmtId="0" fontId="20" fillId="7" borderId="11" xfId="133" applyFont="1" applyFill="1" applyBorder="1" applyAlignment="1">
      <alignment horizontal="left"/>
      <protection/>
    </xf>
    <xf numFmtId="0" fontId="20" fillId="7" borderId="12" xfId="135" applyFont="1" applyFill="1" applyBorder="1">
      <alignment/>
      <protection/>
    </xf>
    <xf numFmtId="4" fontId="20" fillId="7" borderId="16" xfId="135" applyNumberFormat="1" applyFont="1" applyFill="1" applyBorder="1">
      <alignment/>
      <protection/>
    </xf>
    <xf numFmtId="0" fontId="0" fillId="0" borderId="10" xfId="0" applyBorder="1" applyAlignment="1">
      <alignment/>
    </xf>
    <xf numFmtId="0" fontId="21" fillId="0" borderId="0" xfId="0" applyFont="1" applyAlignment="1">
      <alignment horizontal="left" vertical="center"/>
    </xf>
    <xf numFmtId="0" fontId="19" fillId="0" borderId="0" xfId="0" applyFont="1" applyAlignment="1">
      <alignment horizontal="center" vertical="center"/>
    </xf>
    <xf numFmtId="0" fontId="18" fillId="0" borderId="0" xfId="0" applyFont="1" applyAlignment="1">
      <alignment horizontal="center" vertical="center"/>
    </xf>
    <xf numFmtId="0" fontId="30" fillId="7" borderId="10" xfId="0" applyFont="1" applyFill="1" applyBorder="1" applyAlignment="1">
      <alignment horizontal="center" vertical="center" wrapText="1"/>
    </xf>
    <xf numFmtId="0" fontId="29" fillId="7" borderId="10" xfId="0" applyFont="1" applyFill="1" applyBorder="1" applyAlignment="1">
      <alignment horizontal="center" vertical="center" wrapText="1"/>
    </xf>
    <xf numFmtId="164" fontId="18" fillId="0" borderId="10" xfId="0" applyNumberFormat="1" applyFont="1" applyBorder="1" applyAlignment="1">
      <alignment horizontal="center" vertical="center"/>
    </xf>
    <xf numFmtId="164" fontId="18" fillId="0" borderId="10" xfId="0" applyNumberFormat="1" applyFont="1" applyBorder="1" applyAlignment="1">
      <alignment horizontal="center" vertical="center" wrapText="1"/>
    </xf>
    <xf numFmtId="4" fontId="18" fillId="0" borderId="10" xfId="0" applyNumberFormat="1" applyFont="1" applyBorder="1" applyAlignment="1">
      <alignment horizontal="center" vertical="center"/>
    </xf>
    <xf numFmtId="164" fontId="20" fillId="0" borderId="0" xfId="0" applyNumberFormat="1" applyFont="1" applyFill="1" applyBorder="1" applyAlignment="1">
      <alignment horizontal="center" vertical="center" wrapText="1"/>
    </xf>
    <xf numFmtId="4" fontId="18" fillId="0" borderId="0" xfId="0" applyNumberFormat="1" applyFont="1" applyFill="1" applyBorder="1" applyAlignment="1">
      <alignment horizontal="center" vertical="center"/>
    </xf>
    <xf numFmtId="164" fontId="18" fillId="0" borderId="10" xfId="0" applyNumberFormat="1" applyFont="1" applyBorder="1" applyAlignment="1">
      <alignment vertical="center"/>
    </xf>
    <xf numFmtId="0" fontId="33" fillId="0" borderId="0" xfId="0" applyFont="1" applyAlignment="1">
      <alignment/>
    </xf>
    <xf numFmtId="0" fontId="30" fillId="0" borderId="0" xfId="135" applyFont="1" applyBorder="1" applyAlignment="1">
      <alignment/>
      <protection/>
    </xf>
    <xf numFmtId="4" fontId="28" fillId="0" borderId="10" xfId="0" applyNumberFormat="1" applyFont="1" applyBorder="1" applyAlignment="1">
      <alignment horizontal="center" vertical="center" wrapText="1"/>
    </xf>
    <xf numFmtId="0" fontId="18" fillId="7" borderId="10" xfId="0" applyFont="1" applyFill="1" applyBorder="1" applyAlignment="1">
      <alignment horizontal="center" vertical="center" wrapText="1"/>
    </xf>
    <xf numFmtId="0" fontId="20" fillId="11" borderId="10" xfId="0" applyNumberFormat="1" applyFont="1" applyFill="1" applyBorder="1" applyAlignment="1">
      <alignment horizontal="center" vertical="center" wrapText="1"/>
    </xf>
    <xf numFmtId="0" fontId="18" fillId="0" borderId="10" xfId="0" applyNumberFormat="1" applyFont="1" applyBorder="1" applyAlignment="1">
      <alignment horizontal="center" vertical="center" wrapText="1"/>
    </xf>
    <xf numFmtId="0" fontId="18" fillId="0" borderId="10" xfId="0" applyNumberFormat="1" applyFont="1" applyFill="1" applyBorder="1" applyAlignment="1">
      <alignment horizontal="center" vertical="center" wrapText="1"/>
    </xf>
    <xf numFmtId="0" fontId="18" fillId="0" borderId="0" xfId="0" applyNumberFormat="1" applyFont="1" applyAlignment="1">
      <alignment horizontal="center" vertical="center" wrapText="1"/>
    </xf>
    <xf numFmtId="0" fontId="34" fillId="0" borderId="0" xfId="0" applyFont="1" applyAlignment="1">
      <alignment horizontal="center"/>
    </xf>
    <xf numFmtId="0" fontId="20" fillId="7" borderId="10" xfId="0" applyNumberFormat="1" applyFont="1" applyFill="1" applyBorder="1" applyAlignment="1">
      <alignment horizontal="center" vertical="center" wrapText="1"/>
    </xf>
    <xf numFmtId="0" fontId="18" fillId="19" borderId="10"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0" fontId="18" fillId="0" borderId="0" xfId="0" applyNumberFormat="1" applyFont="1" applyFill="1" applyAlignment="1">
      <alignment horizontal="center" vertical="center" wrapText="1"/>
    </xf>
    <xf numFmtId="0" fontId="30" fillId="0" borderId="10" xfId="0" applyNumberFormat="1" applyFont="1" applyBorder="1" applyAlignment="1">
      <alignment horizontal="center" vertical="center" wrapText="1"/>
    </xf>
    <xf numFmtId="0" fontId="30" fillId="11" borderId="10" xfId="0" applyNumberFormat="1" applyFont="1" applyFill="1" applyBorder="1" applyAlignment="1">
      <alignment horizontal="center" vertical="center" wrapText="1"/>
    </xf>
    <xf numFmtId="0" fontId="18" fillId="11" borderId="10" xfId="0" applyNumberFormat="1" applyFont="1" applyFill="1" applyBorder="1" applyAlignment="1">
      <alignment horizontal="center" vertical="center" wrapText="1"/>
    </xf>
    <xf numFmtId="0" fontId="18" fillId="0" borderId="0" xfId="0" applyNumberFormat="1" applyFont="1" applyBorder="1" applyAlignment="1">
      <alignment horizontal="center" vertical="center" wrapText="1"/>
    </xf>
    <xf numFmtId="0" fontId="21" fillId="0" borderId="0" xfId="0" applyNumberFormat="1" applyFont="1" applyAlignment="1">
      <alignment horizontal="left" vertical="center" wrapText="1"/>
    </xf>
    <xf numFmtId="0" fontId="35" fillId="0" borderId="0" xfId="0" applyFont="1" applyAlignment="1">
      <alignment horizontal="left" vertical="center" wrapText="1"/>
    </xf>
    <xf numFmtId="0" fontId="0" fillId="0" borderId="0" xfId="0" applyAlignment="1">
      <alignment horizontal="left" vertical="center" wrapText="1"/>
    </xf>
    <xf numFmtId="10" fontId="20" fillId="11" borderId="1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4" fontId="32" fillId="0" borderId="0" xfId="0" applyNumberFormat="1" applyFont="1" applyFill="1" applyBorder="1" applyAlignment="1">
      <alignment horizontal="center" vertical="center" wrapText="1"/>
    </xf>
    <xf numFmtId="164" fontId="32" fillId="0" borderId="0" xfId="0" applyNumberFormat="1" applyFont="1" applyFill="1" applyBorder="1" applyAlignment="1">
      <alignment horizontal="center" vertical="center" wrapText="1"/>
    </xf>
    <xf numFmtId="164" fontId="18" fillId="0" borderId="10" xfId="0" applyNumberFormat="1" applyFont="1" applyFill="1" applyBorder="1" applyAlignment="1">
      <alignment horizontal="center" vertical="center" wrapText="1"/>
    </xf>
    <xf numFmtId="4" fontId="20" fillId="0" borderId="0" xfId="0" applyNumberFormat="1" applyFont="1" applyFill="1" applyBorder="1" applyAlignment="1">
      <alignment horizontal="center" vertical="center" wrapText="1"/>
    </xf>
    <xf numFmtId="164" fontId="20" fillId="0" borderId="0" xfId="0" applyNumberFormat="1" applyFont="1" applyFill="1" applyBorder="1" applyAlignment="1">
      <alignment horizontal="center" vertical="center" wrapText="1"/>
    </xf>
    <xf numFmtId="0" fontId="18" fillId="0" borderId="17" xfId="0" applyNumberFormat="1" applyFont="1" applyBorder="1" applyAlignment="1">
      <alignment horizontal="center" vertical="center" wrapText="1"/>
    </xf>
    <xf numFmtId="0" fontId="20" fillId="7" borderId="18" xfId="0" applyNumberFormat="1" applyFont="1" applyFill="1" applyBorder="1" applyAlignment="1">
      <alignment horizontal="center" vertical="center" wrapText="1"/>
    </xf>
    <xf numFmtId="0" fontId="18" fillId="0" borderId="0" xfId="0" applyNumberFormat="1" applyFont="1" applyAlignment="1">
      <alignment horizontal="left" vertical="center" wrapText="1"/>
    </xf>
    <xf numFmtId="0" fontId="36" fillId="0" borderId="0" xfId="0" applyFont="1" applyAlignment="1">
      <alignment/>
    </xf>
    <xf numFmtId="0" fontId="22" fillId="0" borderId="10" xfId="0" applyFont="1" applyBorder="1" applyAlignment="1">
      <alignment horizontal="center" vertical="center" wrapText="1"/>
    </xf>
    <xf numFmtId="4" fontId="22" fillId="0" borderId="10" xfId="0" applyNumberFormat="1" applyFont="1" applyBorder="1" applyAlignment="1">
      <alignment horizontal="right"/>
    </xf>
    <xf numFmtId="0" fontId="2" fillId="0" borderId="0" xfId="0" applyFont="1" applyAlignment="1">
      <alignment/>
    </xf>
    <xf numFmtId="0" fontId="2" fillId="0" borderId="0" xfId="0" applyFont="1" applyAlignment="1">
      <alignment/>
    </xf>
    <xf numFmtId="0" fontId="22" fillId="0" borderId="10" xfId="0" applyFont="1" applyFill="1" applyBorder="1" applyAlignment="1">
      <alignment horizontal="center" vertical="center" wrapText="1"/>
    </xf>
    <xf numFmtId="4" fontId="22" fillId="0" borderId="10" xfId="0" applyNumberFormat="1" applyFont="1" applyBorder="1" applyAlignment="1">
      <alignment horizontal="center" vertical="center" wrapText="1"/>
    </xf>
    <xf numFmtId="0" fontId="22" fillId="7" borderId="10" xfId="0" applyFont="1" applyFill="1" applyBorder="1" applyAlignment="1">
      <alignment horizontal="center" vertical="center" wrapText="1"/>
    </xf>
    <xf numFmtId="4" fontId="22" fillId="11" borderId="10" xfId="0" applyNumberFormat="1" applyFont="1" applyFill="1" applyBorder="1" applyAlignment="1">
      <alignment horizontal="center" vertical="center" wrapText="1"/>
    </xf>
    <xf numFmtId="0" fontId="28" fillId="0" borderId="0" xfId="0" applyFont="1" applyAlignment="1">
      <alignment horizontal="center"/>
    </xf>
    <xf numFmtId="0" fontId="25" fillId="11" borderId="10" xfId="0" applyFont="1" applyFill="1" applyBorder="1" applyAlignment="1">
      <alignment horizontal="center" vertical="center" wrapText="1"/>
    </xf>
    <xf numFmtId="0" fontId="25" fillId="8"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4" fontId="22" fillId="8"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0" fontId="22" fillId="8" borderId="10" xfId="0" applyFont="1" applyFill="1" applyBorder="1" applyAlignment="1">
      <alignment horizontal="center" vertical="center" wrapText="1"/>
    </xf>
    <xf numFmtId="0" fontId="22" fillId="19" borderId="10" xfId="0" applyFont="1" applyFill="1" applyBorder="1" applyAlignment="1">
      <alignment horizontal="center" vertical="center" wrapText="1"/>
    </xf>
    <xf numFmtId="4" fontId="22" fillId="19"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wrapText="1"/>
    </xf>
    <xf numFmtId="4" fontId="22" fillId="0" borderId="10" xfId="0" applyNumberFormat="1" applyFont="1" applyBorder="1" applyAlignment="1">
      <alignment horizontal="center" wrapText="1"/>
    </xf>
    <xf numFmtId="0" fontId="22" fillId="0" borderId="0" xfId="0" applyFont="1" applyFill="1" applyBorder="1" applyAlignment="1">
      <alignment horizontal="center" vertical="center" wrapText="1"/>
    </xf>
    <xf numFmtId="4" fontId="22" fillId="19" borderId="10" xfId="0" applyNumberFormat="1" applyFont="1" applyFill="1" applyBorder="1" applyAlignment="1">
      <alignment horizontal="center" vertical="center" wrapText="1"/>
    </xf>
    <xf numFmtId="4" fontId="22" fillId="0" borderId="10" xfId="0" applyNumberFormat="1" applyFont="1" applyBorder="1" applyAlignment="1">
      <alignment horizontal="center" vertical="center" wrapText="1"/>
    </xf>
    <xf numFmtId="0" fontId="22" fillId="0" borderId="0" xfId="0" applyFont="1" applyAlignment="1">
      <alignment horizontal="center"/>
    </xf>
    <xf numFmtId="0" fontId="38" fillId="0" borderId="0" xfId="0" applyFont="1" applyAlignment="1">
      <alignment/>
    </xf>
    <xf numFmtId="4" fontId="18" fillId="0" borderId="0" xfId="0" applyNumberFormat="1" applyFont="1" applyAlignment="1">
      <alignment horizontal="left"/>
    </xf>
    <xf numFmtId="0" fontId="28" fillId="0" borderId="0" xfId="0" applyFont="1" applyBorder="1" applyAlignment="1">
      <alignment horizontal="center"/>
    </xf>
    <xf numFmtId="0" fontId="28" fillId="0" borderId="10" xfId="0" applyFont="1" applyBorder="1" applyAlignment="1">
      <alignment horizontal="center"/>
    </xf>
    <xf numFmtId="0" fontId="39" fillId="0" borderId="0" xfId="0" applyFont="1" applyAlignment="1">
      <alignment/>
    </xf>
    <xf numFmtId="0" fontId="25" fillId="7" borderId="10" xfId="0" applyFont="1" applyFill="1" applyBorder="1" applyAlignment="1">
      <alignment horizontal="center" vertical="center" wrapText="1"/>
    </xf>
    <xf numFmtId="0" fontId="25" fillId="7" borderId="10" xfId="0" applyNumberFormat="1" applyFont="1" applyFill="1" applyBorder="1" applyAlignment="1">
      <alignment horizontal="right" vertical="center" wrapText="1"/>
    </xf>
    <xf numFmtId="0" fontId="22" fillId="0" borderId="10" xfId="0" applyFont="1" applyFill="1" applyBorder="1" applyAlignment="1">
      <alignment/>
    </xf>
    <xf numFmtId="0" fontId="28" fillId="0" borderId="10" xfId="0" applyFont="1" applyFill="1" applyBorder="1" applyAlignment="1">
      <alignment/>
    </xf>
    <xf numFmtId="4" fontId="28" fillId="0" borderId="10" xfId="0" applyNumberFormat="1" applyFont="1" applyBorder="1" applyAlignment="1">
      <alignment horizontal="right"/>
    </xf>
    <xf numFmtId="0" fontId="22" fillId="0" borderId="10" xfId="0" applyFont="1" applyBorder="1" applyAlignment="1">
      <alignment/>
    </xf>
    <xf numFmtId="0" fontId="25" fillId="0" borderId="0" xfId="0" applyFont="1" applyFill="1" applyBorder="1" applyAlignment="1">
      <alignment/>
    </xf>
    <xf numFmtId="165" fontId="25" fillId="0" borderId="0" xfId="0" applyNumberFormat="1" applyFont="1" applyFill="1" applyBorder="1" applyAlignment="1">
      <alignment/>
    </xf>
    <xf numFmtId="0" fontId="25" fillId="7" borderId="10" xfId="0" applyNumberFormat="1" applyFont="1" applyFill="1" applyBorder="1" applyAlignment="1">
      <alignment/>
    </xf>
    <xf numFmtId="4" fontId="22" fillId="0" borderId="10" xfId="0" applyNumberFormat="1" applyFont="1" applyFill="1" applyBorder="1" applyAlignment="1">
      <alignment/>
    </xf>
    <xf numFmtId="0" fontId="28" fillId="0" borderId="0" xfId="0" applyFont="1" applyFill="1" applyBorder="1" applyAlignment="1">
      <alignment/>
    </xf>
    <xf numFmtId="0" fontId="25" fillId="7" borderId="10" xfId="0" applyFont="1" applyFill="1" applyBorder="1" applyAlignment="1">
      <alignment horizontal="right" vertical="center" wrapText="1"/>
    </xf>
    <xf numFmtId="0" fontId="22" fillId="0" borderId="10" xfId="0" applyFont="1" applyFill="1" applyBorder="1" applyAlignment="1">
      <alignment wrapText="1"/>
    </xf>
    <xf numFmtId="0" fontId="28" fillId="0" borderId="0" xfId="0" applyFont="1" applyBorder="1" applyAlignment="1">
      <alignment/>
    </xf>
    <xf numFmtId="0" fontId="25" fillId="7" borderId="10" xfId="0" applyFont="1" applyFill="1" applyBorder="1" applyAlignment="1">
      <alignment horizontal="left" vertical="center" wrapText="1"/>
    </xf>
    <xf numFmtId="0" fontId="22" fillId="0" borderId="10" xfId="0" applyFont="1" applyFill="1" applyBorder="1" applyAlignment="1">
      <alignment horizontal="left" vertical="center" wrapText="1"/>
    </xf>
    <xf numFmtId="4" fontId="22" fillId="0" borderId="10" xfId="0" applyNumberFormat="1" applyFont="1" applyFill="1" applyBorder="1" applyAlignment="1">
      <alignment/>
    </xf>
    <xf numFmtId="4" fontId="22" fillId="0" borderId="10" xfId="0" applyNumberFormat="1" applyFont="1" applyBorder="1" applyAlignment="1">
      <alignment/>
    </xf>
    <xf numFmtId="4" fontId="25" fillId="0" borderId="0" xfId="0" applyNumberFormat="1" applyFont="1" applyFill="1" applyBorder="1" applyAlignment="1">
      <alignment/>
    </xf>
    <xf numFmtId="0" fontId="0" fillId="0" borderId="0" xfId="0" applyFill="1" applyAlignment="1">
      <alignment/>
    </xf>
    <xf numFmtId="0" fontId="25" fillId="11" borderId="10" xfId="0" applyFont="1" applyFill="1" applyBorder="1" applyAlignment="1">
      <alignment/>
    </xf>
    <xf numFmtId="4" fontId="25" fillId="11" borderId="10" xfId="0" applyNumberFormat="1" applyFont="1" applyFill="1" applyBorder="1" applyAlignment="1">
      <alignment horizontal="right"/>
    </xf>
    <xf numFmtId="4" fontId="25" fillId="11" borderId="10" xfId="0" applyNumberFormat="1" applyFont="1" applyFill="1" applyBorder="1" applyAlignment="1">
      <alignment/>
    </xf>
    <xf numFmtId="4" fontId="25" fillId="11" borderId="10" xfId="0" applyNumberFormat="1" applyFont="1" applyFill="1" applyBorder="1" applyAlignment="1">
      <alignment/>
    </xf>
    <xf numFmtId="4" fontId="18" fillId="0" borderId="10" xfId="136" applyNumberFormat="1" applyFont="1" applyBorder="1" applyAlignment="1">
      <alignment horizontal="right" vertical="center" wrapText="1"/>
      <protection/>
    </xf>
    <xf numFmtId="4" fontId="18" fillId="0" borderId="19" xfId="136" applyNumberFormat="1" applyFont="1" applyBorder="1">
      <alignment/>
      <protection/>
    </xf>
    <xf numFmtId="4" fontId="18" fillId="0" borderId="20" xfId="136" applyNumberFormat="1" applyFont="1" applyBorder="1">
      <alignment/>
      <protection/>
    </xf>
    <xf numFmtId="0" fontId="30" fillId="0" borderId="21" xfId="133" applyFont="1" applyBorder="1" applyAlignment="1">
      <alignment horizontal="left"/>
      <protection/>
    </xf>
    <xf numFmtId="8" fontId="29" fillId="0" borderId="22" xfId="135" applyNumberFormat="1" applyFont="1" applyBorder="1">
      <alignment/>
      <protection/>
    </xf>
    <xf numFmtId="0" fontId="30" fillId="0" borderId="22" xfId="135" applyFont="1" applyBorder="1">
      <alignment/>
      <protection/>
    </xf>
    <xf numFmtId="4" fontId="18" fillId="0" borderId="23" xfId="136" applyNumberFormat="1" applyFont="1" applyBorder="1">
      <alignment/>
      <protection/>
    </xf>
    <xf numFmtId="0" fontId="28" fillId="0" borderId="0" xfId="135" applyFont="1" applyBorder="1" applyAlignment="1">
      <alignment horizontal="right"/>
      <protection/>
    </xf>
    <xf numFmtId="0" fontId="28" fillId="0" borderId="0" xfId="134" applyFont="1">
      <alignment/>
      <protection/>
    </xf>
    <xf numFmtId="0" fontId="30" fillId="0" borderId="0" xfId="0" applyFont="1" applyBorder="1" applyAlignment="1">
      <alignment horizontal="center"/>
    </xf>
    <xf numFmtId="0" fontId="42" fillId="0" borderId="0" xfId="0" applyFont="1" applyAlignment="1">
      <alignment/>
    </xf>
    <xf numFmtId="0" fontId="20" fillId="7" borderId="10" xfId="0" applyFont="1" applyFill="1" applyBorder="1" applyAlignment="1">
      <alignment horizontal="center"/>
    </xf>
    <xf numFmtId="0" fontId="20" fillId="0" borderId="10" xfId="0" applyFont="1" applyBorder="1" applyAlignment="1">
      <alignment horizontal="center"/>
    </xf>
    <xf numFmtId="4" fontId="29" fillId="11" borderId="10" xfId="0" applyNumberFormat="1" applyFont="1" applyFill="1" applyBorder="1" applyAlignment="1">
      <alignment horizontal="center"/>
    </xf>
    <xf numFmtId="4" fontId="20" fillId="0" borderId="10" xfId="0" applyNumberFormat="1" applyFont="1" applyBorder="1" applyAlignment="1">
      <alignment horizontal="center" vertical="center" wrapText="1"/>
    </xf>
    <xf numFmtId="4" fontId="18" fillId="0" borderId="10" xfId="0" applyNumberFormat="1" applyFont="1" applyBorder="1" applyAlignment="1">
      <alignment horizontal="center"/>
    </xf>
    <xf numFmtId="4" fontId="22" fillId="0" borderId="10" xfId="0" applyNumberFormat="1" applyFont="1" applyFill="1" applyBorder="1" applyAlignment="1">
      <alignment horizontal="right"/>
    </xf>
    <xf numFmtId="4" fontId="25" fillId="7" borderId="10" xfId="0" applyNumberFormat="1" applyFont="1" applyFill="1" applyBorder="1" applyAlignment="1">
      <alignment horizontal="right"/>
    </xf>
    <xf numFmtId="0" fontId="25" fillId="7" borderId="10" xfId="0" applyFont="1" applyFill="1" applyBorder="1" applyAlignment="1">
      <alignment wrapText="1"/>
    </xf>
    <xf numFmtId="0" fontId="22" fillId="0" borderId="0" xfId="0" applyFont="1" applyFill="1" applyBorder="1" applyAlignment="1">
      <alignment wrapText="1"/>
    </xf>
    <xf numFmtId="4" fontId="22" fillId="0" borderId="0" xfId="0" applyNumberFormat="1" applyFont="1" applyBorder="1" applyAlignment="1">
      <alignment horizontal="right"/>
    </xf>
    <xf numFmtId="4" fontId="25" fillId="0" borderId="0" xfId="0" applyNumberFormat="1" applyFont="1" applyFill="1" applyBorder="1" applyAlignment="1">
      <alignment horizontal="right"/>
    </xf>
    <xf numFmtId="0" fontId="25" fillId="11" borderId="10" xfId="0" applyFont="1" applyFill="1" applyBorder="1" applyAlignment="1">
      <alignment wrapText="1"/>
    </xf>
    <xf numFmtId="0" fontId="22" fillId="0" borderId="10" xfId="0" applyFont="1" applyFill="1" applyBorder="1" applyAlignment="1">
      <alignment horizontal="left"/>
    </xf>
    <xf numFmtId="0" fontId="25" fillId="7" borderId="10" xfId="0" applyFont="1" applyFill="1" applyBorder="1" applyAlignment="1">
      <alignment horizontal="right"/>
    </xf>
    <xf numFmtId="0" fontId="25" fillId="0" borderId="0" xfId="0" applyFont="1" applyFill="1" applyBorder="1" applyAlignment="1">
      <alignment wrapText="1"/>
    </xf>
    <xf numFmtId="0" fontId="20" fillId="7" borderId="10" xfId="0" applyFont="1" applyFill="1" applyBorder="1" applyAlignment="1">
      <alignment horizontal="center" vertical="center" wrapText="1"/>
    </xf>
    <xf numFmtId="0" fontId="20" fillId="7" borderId="24" xfId="0" applyFont="1" applyFill="1" applyBorder="1" applyAlignment="1">
      <alignment horizontal="center" vertical="center" wrapText="1"/>
    </xf>
    <xf numFmtId="0" fontId="20" fillId="7" borderId="25" xfId="0" applyFont="1" applyFill="1" applyBorder="1" applyAlignment="1">
      <alignment horizontal="center" vertical="center" wrapText="1"/>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6" xfId="0" applyFont="1" applyBorder="1" applyAlignment="1">
      <alignment horizontal="center" vertical="center"/>
    </xf>
    <xf numFmtId="4" fontId="18" fillId="0" borderId="11" xfId="0" applyNumberFormat="1" applyFont="1" applyFill="1" applyBorder="1" applyAlignment="1">
      <alignment horizontal="center" vertical="center"/>
    </xf>
    <xf numFmtId="4" fontId="18" fillId="0" borderId="12" xfId="0" applyNumberFormat="1" applyFont="1" applyFill="1" applyBorder="1" applyAlignment="1">
      <alignment horizontal="center" vertical="center"/>
    </xf>
    <xf numFmtId="4" fontId="18" fillId="0" borderId="16" xfId="0" applyNumberFormat="1" applyFont="1" applyFill="1" applyBorder="1" applyAlignment="1">
      <alignment horizontal="center" vertical="center"/>
    </xf>
    <xf numFmtId="0" fontId="30" fillId="0" borderId="11" xfId="0" applyFont="1" applyBorder="1" applyAlignment="1">
      <alignment horizontal="center"/>
    </xf>
    <xf numFmtId="0" fontId="30" fillId="0" borderId="12" xfId="0" applyFont="1" applyBorder="1" applyAlignment="1">
      <alignment horizontal="center"/>
    </xf>
    <xf numFmtId="0" fontId="30" fillId="0" borderId="16" xfId="0" applyFont="1" applyBorder="1" applyAlignment="1">
      <alignment horizontal="center"/>
    </xf>
    <xf numFmtId="0" fontId="30" fillId="0" borderId="26" xfId="0" applyNumberFormat="1" applyFont="1" applyBorder="1" applyAlignment="1">
      <alignment horizontal="left" vertical="center" wrapText="1"/>
    </xf>
    <xf numFmtId="0" fontId="30" fillId="0" borderId="27" xfId="0" applyNumberFormat="1" applyFont="1" applyBorder="1" applyAlignment="1">
      <alignment horizontal="left" vertical="center" wrapText="1"/>
    </xf>
    <xf numFmtId="0" fontId="30" fillId="0" borderId="17" xfId="0" applyNumberFormat="1" applyFont="1" applyBorder="1" applyAlignment="1">
      <alignment horizontal="center" vertical="center" wrapText="1"/>
    </xf>
    <xf numFmtId="0" fontId="30" fillId="0" borderId="27" xfId="0" applyNumberFormat="1" applyFont="1" applyBorder="1" applyAlignment="1">
      <alignment horizontal="center" vertical="center" wrapText="1"/>
    </xf>
    <xf numFmtId="0" fontId="21" fillId="0" borderId="0" xfId="0" applyNumberFormat="1" applyFont="1" applyAlignment="1">
      <alignment horizontal="left" vertical="center" wrapText="1"/>
    </xf>
    <xf numFmtId="0" fontId="35" fillId="0" borderId="0" xfId="0" applyFont="1" applyAlignment="1">
      <alignment horizontal="left" vertical="center" wrapText="1"/>
    </xf>
    <xf numFmtId="0" fontId="0" fillId="0" borderId="0" xfId="0" applyAlignment="1">
      <alignment horizontal="left" vertical="center" wrapText="1"/>
    </xf>
    <xf numFmtId="0" fontId="22" fillId="11" borderId="17" xfId="0" applyFont="1" applyFill="1" applyBorder="1" applyAlignment="1">
      <alignment horizontal="center" vertical="center" wrapText="1"/>
    </xf>
    <xf numFmtId="0" fontId="22" fillId="11" borderId="26" xfId="0" applyFont="1" applyFill="1" applyBorder="1" applyAlignment="1">
      <alignment horizontal="center" vertical="center" wrapText="1"/>
    </xf>
    <xf numFmtId="0" fontId="22" fillId="11" borderId="27" xfId="0" applyFont="1" applyFill="1" applyBorder="1" applyAlignment="1">
      <alignment horizontal="center" vertical="center" wrapText="1"/>
    </xf>
    <xf numFmtId="0" fontId="22" fillId="0" borderId="0" xfId="0" applyFont="1" applyBorder="1" applyAlignment="1">
      <alignment/>
    </xf>
    <xf numFmtId="0" fontId="21" fillId="0" borderId="0" xfId="0" applyFont="1" applyAlignment="1">
      <alignment vertical="center"/>
    </xf>
    <xf numFmtId="0" fontId="22" fillId="0" borderId="0" xfId="0" applyFont="1" applyAlignment="1">
      <alignment horizontal="left" vertical="top"/>
    </xf>
    <xf numFmtId="0" fontId="37" fillId="0" borderId="0" xfId="0" applyFont="1" applyBorder="1" applyAlignment="1">
      <alignment horizontal="right" vertical="center"/>
    </xf>
    <xf numFmtId="0" fontId="0" fillId="0" borderId="0" xfId="0" applyBorder="1" applyAlignment="1">
      <alignment/>
    </xf>
    <xf numFmtId="0" fontId="22" fillId="0" borderId="0" xfId="0" applyFont="1" applyAlignment="1">
      <alignment/>
    </xf>
    <xf numFmtId="0" fontId="22" fillId="0" borderId="0" xfId="0" applyFont="1" applyAlignment="1">
      <alignment vertical="top" wrapText="1"/>
    </xf>
    <xf numFmtId="0" fontId="22" fillId="0" borderId="0" xfId="0" applyFont="1" applyAlignment="1">
      <alignment wrapText="1"/>
    </xf>
    <xf numFmtId="0" fontId="30" fillId="0" borderId="11" xfId="135" applyFont="1" applyBorder="1" applyAlignment="1">
      <alignment horizontal="center"/>
      <protection/>
    </xf>
    <xf numFmtId="0" fontId="30" fillId="0" borderId="12" xfId="135" applyFont="1" applyBorder="1" applyAlignment="1">
      <alignment horizontal="center"/>
      <protection/>
    </xf>
    <xf numFmtId="0" fontId="30" fillId="0" borderId="16" xfId="135" applyFont="1" applyBorder="1" applyAlignment="1">
      <alignment horizontal="center"/>
      <protection/>
    </xf>
  </cellXfs>
  <cellStyles count="150">
    <cellStyle name="Normal" xfId="0"/>
    <cellStyle name="20 % – Zvýraznění1" xfId="15"/>
    <cellStyle name="20 % – Zvýraznění1 2" xfId="16"/>
    <cellStyle name="20 % – Zvýraznění1_dotace MPR" xfId="17"/>
    <cellStyle name="20 % – Zvýraznění2" xfId="18"/>
    <cellStyle name="20 % – Zvýraznění2 2" xfId="19"/>
    <cellStyle name="20 % – Zvýraznění2_dotace MPR" xfId="20"/>
    <cellStyle name="20 % – Zvýraznění3" xfId="21"/>
    <cellStyle name="20 % – Zvýraznění3 2" xfId="22"/>
    <cellStyle name="20 % – Zvýraznění3_dotace MPR" xfId="23"/>
    <cellStyle name="20 % – Zvýraznění4" xfId="24"/>
    <cellStyle name="20 % – Zvýraznění4 2" xfId="25"/>
    <cellStyle name="20 % – Zvýraznění4_dotace MPR" xfId="26"/>
    <cellStyle name="20 % – Zvýraznění5" xfId="27"/>
    <cellStyle name="20 % – Zvýraznění5 2" xfId="28"/>
    <cellStyle name="20 % – Zvýraznění5_dotace MPR" xfId="29"/>
    <cellStyle name="20 % – Zvýraznění6" xfId="30"/>
    <cellStyle name="20 % – Zvýraznění6 2" xfId="31"/>
    <cellStyle name="20 % – Zvýraznění6_dotace MPR" xfId="32"/>
    <cellStyle name="20% - Accent1" xfId="33"/>
    <cellStyle name="20% - Accent1 2" xfId="34"/>
    <cellStyle name="20% - Accent1_komentář - příjmy" xfId="35"/>
    <cellStyle name="20% - Accent2" xfId="36"/>
    <cellStyle name="20% - Accent2 2" xfId="37"/>
    <cellStyle name="20% - Accent2_komentář - příjmy" xfId="38"/>
    <cellStyle name="20% - Accent3" xfId="39"/>
    <cellStyle name="20% - Accent3 2" xfId="40"/>
    <cellStyle name="20% - Accent3_komentář - příjmy" xfId="41"/>
    <cellStyle name="20% - Accent4" xfId="42"/>
    <cellStyle name="20% - Accent4 2" xfId="43"/>
    <cellStyle name="20% - Accent4_komentář - příjmy" xfId="44"/>
    <cellStyle name="20% - Accent5" xfId="45"/>
    <cellStyle name="20% - Accent5 2" xfId="46"/>
    <cellStyle name="20% - Accent5_komentář - příjmy" xfId="47"/>
    <cellStyle name="20% - Accent6" xfId="48"/>
    <cellStyle name="20% - Accent6 2" xfId="49"/>
    <cellStyle name="20% - Accent6_komentář - příjmy" xfId="50"/>
    <cellStyle name="40 % – Zvýraznění1" xfId="51"/>
    <cellStyle name="40 % – Zvýraznění1 2" xfId="52"/>
    <cellStyle name="40 % – Zvýraznění1_dotace MPR" xfId="53"/>
    <cellStyle name="40 % – Zvýraznění2" xfId="54"/>
    <cellStyle name="40 % – Zvýraznění2 2" xfId="55"/>
    <cellStyle name="40 % – Zvýraznění2_dotace MPR" xfId="56"/>
    <cellStyle name="40 % – Zvýraznění3" xfId="57"/>
    <cellStyle name="40 % – Zvýraznění3 2" xfId="58"/>
    <cellStyle name="40 % – Zvýraznění3_dotace MPR" xfId="59"/>
    <cellStyle name="40 % – Zvýraznění4" xfId="60"/>
    <cellStyle name="40 % – Zvýraznění4 2" xfId="61"/>
    <cellStyle name="40 % – Zvýraznění4_dotace MPR" xfId="62"/>
    <cellStyle name="40 % – Zvýraznění5" xfId="63"/>
    <cellStyle name="40 % – Zvýraznění5 2" xfId="64"/>
    <cellStyle name="40 % – Zvýraznění5_dotace MPR" xfId="65"/>
    <cellStyle name="40 % – Zvýraznění6" xfId="66"/>
    <cellStyle name="40 % – Zvýraznění6 2" xfId="67"/>
    <cellStyle name="40 % – Zvýraznění6_dotace MPR" xfId="68"/>
    <cellStyle name="40% - Accent1" xfId="69"/>
    <cellStyle name="40% - Accent1 2" xfId="70"/>
    <cellStyle name="40% - Accent1_komentář - příjmy" xfId="71"/>
    <cellStyle name="40% - Accent2" xfId="72"/>
    <cellStyle name="40% - Accent2 2" xfId="73"/>
    <cellStyle name="40% - Accent2_komentář - příjmy" xfId="74"/>
    <cellStyle name="40% - Accent3" xfId="75"/>
    <cellStyle name="40% - Accent3 2" xfId="76"/>
    <cellStyle name="40% - Accent3_komentář - příjmy" xfId="77"/>
    <cellStyle name="40% - Accent4" xfId="78"/>
    <cellStyle name="40% - Accent4 2" xfId="79"/>
    <cellStyle name="40% - Accent4_komentář - příjmy" xfId="80"/>
    <cellStyle name="40% - Accent5" xfId="81"/>
    <cellStyle name="40% - Accent5 2" xfId="82"/>
    <cellStyle name="40% - Accent5_komentář - příjmy" xfId="83"/>
    <cellStyle name="40% - Accent6" xfId="84"/>
    <cellStyle name="40% - Accent6 2" xfId="85"/>
    <cellStyle name="40% - Accent6_komentář - příjmy" xfId="86"/>
    <cellStyle name="60 % – Zvýraznění1" xfId="87"/>
    <cellStyle name="60 % – Zvýraznění2" xfId="88"/>
    <cellStyle name="60 % – Zvýraznění3" xfId="89"/>
    <cellStyle name="60 % – Zvýraznění4" xfId="90"/>
    <cellStyle name="60 % – Zvýraznění5" xfId="91"/>
    <cellStyle name="60 % – Zvýraznění6" xfId="92"/>
    <cellStyle name="60% - Accent1" xfId="93"/>
    <cellStyle name="60% - Accent2" xfId="94"/>
    <cellStyle name="60% - Accent3" xfId="95"/>
    <cellStyle name="60% - Accent4" xfId="96"/>
    <cellStyle name="60% - Accent5" xfId="97"/>
    <cellStyle name="60% - Accent6" xfId="98"/>
    <cellStyle name="Accent1" xfId="99"/>
    <cellStyle name="Accent2" xfId="100"/>
    <cellStyle name="Accent3" xfId="101"/>
    <cellStyle name="Accent4" xfId="102"/>
    <cellStyle name="Accent5" xfId="103"/>
    <cellStyle name="Accent6" xfId="104"/>
    <cellStyle name="Bad" xfId="105"/>
    <cellStyle name="Calculation" xfId="106"/>
    <cellStyle name="Celkem" xfId="107"/>
    <cellStyle name="Comma" xfId="108"/>
    <cellStyle name="Comma [0]" xfId="109"/>
    <cellStyle name="čárky_List1" xfId="110"/>
    <cellStyle name="Explanatory Text" xfId="111"/>
    <cellStyle name="Good" xfId="112"/>
    <cellStyle name="Heading 1" xfId="113"/>
    <cellStyle name="Heading 2" xfId="114"/>
    <cellStyle name="Heading 3" xfId="115"/>
    <cellStyle name="Heading 4" xfId="116"/>
    <cellStyle name="Hyperlink" xfId="117"/>
    <cellStyle name="Check Cell" xfId="118"/>
    <cellStyle name="Chybně" xfId="119"/>
    <cellStyle name="Input" xfId="120"/>
    <cellStyle name="Kontrolní buňka" xfId="121"/>
    <cellStyle name="Linked Cell" xfId="122"/>
    <cellStyle name="Currency" xfId="123"/>
    <cellStyle name="Currency [0]" xfId="124"/>
    <cellStyle name="Nadpis 1" xfId="125"/>
    <cellStyle name="Nadpis 2" xfId="126"/>
    <cellStyle name="Nadpis 3" xfId="127"/>
    <cellStyle name="Nadpis 4" xfId="128"/>
    <cellStyle name="Název" xfId="129"/>
    <cellStyle name="Neutral" xfId="130"/>
    <cellStyle name="Neutrální" xfId="131"/>
    <cellStyle name="Normální 2" xfId="132"/>
    <cellStyle name="normální_16.6.Zadluženost města" xfId="133"/>
    <cellStyle name="normální_16.6.Zadluženost města_splácení úvěrů" xfId="134"/>
    <cellStyle name="normální_List1" xfId="135"/>
    <cellStyle name="normální_splácení úvěrů" xfId="136"/>
    <cellStyle name="Note" xfId="137"/>
    <cellStyle name="Note 2" xfId="138"/>
    <cellStyle name="Note_16.7. Vývoj daňových příjmů" xfId="139"/>
    <cellStyle name="Output" xfId="140"/>
    <cellStyle name="Poznámka" xfId="141"/>
    <cellStyle name="Poznámka 2" xfId="142"/>
    <cellStyle name="Poznámka_dotace MPR" xfId="143"/>
    <cellStyle name="Percent" xfId="144"/>
    <cellStyle name="Propojená buňka" xfId="145"/>
    <cellStyle name="Followed Hyperlink" xfId="146"/>
    <cellStyle name="Správně" xfId="147"/>
    <cellStyle name="Špatně" xfId="148"/>
    <cellStyle name="Špatně 2" xfId="149"/>
    <cellStyle name="Text upozornění" xfId="150"/>
    <cellStyle name="Title" xfId="151"/>
    <cellStyle name="Total" xfId="152"/>
    <cellStyle name="Vstup" xfId="153"/>
    <cellStyle name="Výpočet" xfId="154"/>
    <cellStyle name="Výstup" xfId="155"/>
    <cellStyle name="Vysvětlující text" xfId="156"/>
    <cellStyle name="Warning Text" xfId="157"/>
    <cellStyle name="Zvýraznění 1" xfId="158"/>
    <cellStyle name="Zvýraznění 2" xfId="159"/>
    <cellStyle name="Zvýraznění 3" xfId="160"/>
    <cellStyle name="Zvýraznění 4" xfId="161"/>
    <cellStyle name="Zvýraznění 5" xfId="162"/>
    <cellStyle name="Zvýraznění 6" xfId="1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J62"/>
  <sheetViews>
    <sheetView tabSelected="1" zoomScalePageLayoutView="0" workbookViewId="0" topLeftCell="A7">
      <selection activeCell="B11" sqref="B11"/>
    </sheetView>
  </sheetViews>
  <sheetFormatPr defaultColWidth="9.140625" defaultRowHeight="12.75"/>
  <cols>
    <col min="1" max="1" width="23.140625" style="0" customWidth="1"/>
    <col min="2" max="9" width="14.7109375" style="0" customWidth="1"/>
  </cols>
  <sheetData>
    <row r="1" spans="1:10" ht="12.75">
      <c r="A1" s="2" t="s">
        <v>50</v>
      </c>
      <c r="B1" s="3"/>
      <c r="C1" s="3"/>
      <c r="D1" s="3"/>
      <c r="E1" s="3"/>
      <c r="F1" s="3"/>
      <c r="G1" s="3"/>
      <c r="H1" s="2"/>
      <c r="I1" s="2"/>
      <c r="J1" s="2"/>
    </row>
    <row r="2" spans="1:10" ht="12.75">
      <c r="A2" s="2"/>
      <c r="B2" s="3"/>
      <c r="C2" s="3"/>
      <c r="D2" s="3"/>
      <c r="E2" s="3"/>
      <c r="F2" s="3"/>
      <c r="G2" s="3"/>
      <c r="H2" s="2"/>
      <c r="I2" s="2"/>
      <c r="J2" s="2"/>
    </row>
    <row r="3" spans="1:10" ht="12.75">
      <c r="A3" s="4"/>
      <c r="B3" s="2"/>
      <c r="C3" s="2"/>
      <c r="D3" s="2"/>
      <c r="E3" s="2"/>
      <c r="F3" s="2"/>
      <c r="G3" s="2"/>
      <c r="H3" s="2"/>
      <c r="I3" s="2"/>
      <c r="J3" s="2"/>
    </row>
    <row r="4" spans="1:10" ht="15.75">
      <c r="A4" s="81" t="s">
        <v>218</v>
      </c>
      <c r="B4" s="82"/>
      <c r="C4" s="82"/>
      <c r="D4" s="82"/>
      <c r="E4" s="82"/>
      <c r="F4" s="82"/>
      <c r="G4" s="82"/>
      <c r="H4" s="83"/>
      <c r="I4" s="83"/>
      <c r="J4" s="2"/>
    </row>
    <row r="5" spans="1:10" ht="15.75">
      <c r="A5" s="81"/>
      <c r="B5" s="82"/>
      <c r="C5" s="82"/>
      <c r="D5" s="82"/>
      <c r="E5" s="82"/>
      <c r="F5" s="82"/>
      <c r="G5" s="82"/>
      <c r="H5" s="83"/>
      <c r="I5" s="83"/>
      <c r="J5" s="2"/>
    </row>
    <row r="6" spans="1:10" ht="12.75">
      <c r="A6" s="83"/>
      <c r="B6" s="82"/>
      <c r="C6" s="82"/>
      <c r="D6" s="82"/>
      <c r="E6" s="82"/>
      <c r="F6" s="82"/>
      <c r="G6" s="82"/>
      <c r="H6" s="83"/>
      <c r="I6" s="83"/>
      <c r="J6" s="2"/>
    </row>
    <row r="7" spans="2:10" ht="12.75">
      <c r="B7" s="206" t="s">
        <v>90</v>
      </c>
      <c r="C7" s="207"/>
      <c r="D7" s="207"/>
      <c r="E7" s="207"/>
      <c r="F7" s="207"/>
      <c r="G7" s="207"/>
      <c r="H7" s="207"/>
      <c r="I7" s="208"/>
      <c r="J7" s="8"/>
    </row>
    <row r="8" spans="1:10" ht="25.5">
      <c r="A8" s="7" t="s">
        <v>219</v>
      </c>
      <c r="B8" s="7" t="s">
        <v>91</v>
      </c>
      <c r="C8" s="7" t="s">
        <v>92</v>
      </c>
      <c r="D8" s="7" t="s">
        <v>93</v>
      </c>
      <c r="E8" s="7" t="s">
        <v>94</v>
      </c>
      <c r="F8" s="7" t="s">
        <v>95</v>
      </c>
      <c r="G8" s="7" t="s">
        <v>96</v>
      </c>
      <c r="H8" s="7" t="s">
        <v>97</v>
      </c>
      <c r="I8" s="203" t="s">
        <v>220</v>
      </c>
      <c r="J8" s="2"/>
    </row>
    <row r="9" spans="1:10" ht="12.75">
      <c r="A9" s="84" t="s">
        <v>98</v>
      </c>
      <c r="B9" s="85">
        <v>1111</v>
      </c>
      <c r="C9" s="85">
        <v>1112</v>
      </c>
      <c r="D9" s="85">
        <v>1113</v>
      </c>
      <c r="E9" s="85">
        <v>1121</v>
      </c>
      <c r="F9" s="85">
        <v>1122</v>
      </c>
      <c r="G9" s="85">
        <v>1211</v>
      </c>
      <c r="H9" s="85">
        <v>1511</v>
      </c>
      <c r="I9" s="203"/>
      <c r="J9" s="2"/>
    </row>
    <row r="10" spans="1:10" ht="13.5" customHeight="1">
      <c r="A10" s="7" t="s">
        <v>99</v>
      </c>
      <c r="B10" s="91">
        <v>2036772.77</v>
      </c>
      <c r="C10" s="91">
        <v>78474.64</v>
      </c>
      <c r="D10" s="86">
        <v>161938.2</v>
      </c>
      <c r="E10" s="91">
        <v>760060.93</v>
      </c>
      <c r="F10" s="87"/>
      <c r="G10" s="88">
        <v>3522491.86</v>
      </c>
      <c r="H10" s="86">
        <v>1680.91</v>
      </c>
      <c r="I10" s="116">
        <f aca="true" t="shared" si="0" ref="I10:I15">SUM(B10:H10)</f>
        <v>6561419.3100000005</v>
      </c>
      <c r="J10" s="9"/>
    </row>
    <row r="11" spans="1:10" ht="14.25" customHeight="1">
      <c r="A11" s="7" t="s">
        <v>100</v>
      </c>
      <c r="B11" s="91">
        <v>1775549.11</v>
      </c>
      <c r="C11" s="91">
        <v>20833.74</v>
      </c>
      <c r="D11" s="86">
        <v>249566.11</v>
      </c>
      <c r="E11" s="91">
        <v>170008.23</v>
      </c>
      <c r="F11" s="87"/>
      <c r="G11" s="88">
        <v>4850285.72</v>
      </c>
      <c r="H11" s="86">
        <v>72306.35</v>
      </c>
      <c r="I11" s="116">
        <f t="shared" si="0"/>
        <v>7138549.26</v>
      </c>
      <c r="J11" s="9"/>
    </row>
    <row r="12" spans="1:10" ht="12.75">
      <c r="A12" s="7" t="s">
        <v>101</v>
      </c>
      <c r="B12" s="91">
        <v>1537168.42</v>
      </c>
      <c r="C12" s="91">
        <v>260514.02</v>
      </c>
      <c r="D12" s="86">
        <v>127981.85</v>
      </c>
      <c r="E12" s="91">
        <v>3682385.64</v>
      </c>
      <c r="F12" s="87"/>
      <c r="G12" s="88">
        <v>1554837.78</v>
      </c>
      <c r="H12" s="86">
        <v>2913</v>
      </c>
      <c r="I12" s="116">
        <f t="shared" si="0"/>
        <v>7165800.71</v>
      </c>
      <c r="J12" s="2"/>
    </row>
    <row r="13" spans="1:10" ht="12.75">
      <c r="A13" s="7" t="s">
        <v>102</v>
      </c>
      <c r="B13" s="91">
        <v>1367558.39</v>
      </c>
      <c r="C13" s="91"/>
      <c r="D13" s="86">
        <v>156646.93</v>
      </c>
      <c r="E13" s="91">
        <v>1254911.75</v>
      </c>
      <c r="F13" s="87"/>
      <c r="G13" s="88">
        <v>2927727.26</v>
      </c>
      <c r="H13" s="86"/>
      <c r="I13" s="116">
        <f t="shared" si="0"/>
        <v>5706844.33</v>
      </c>
      <c r="J13" s="2"/>
    </row>
    <row r="14" spans="1:10" ht="12.75">
      <c r="A14" s="7" t="s">
        <v>103</v>
      </c>
      <c r="B14" s="91">
        <v>1535088.13</v>
      </c>
      <c r="C14" s="91"/>
      <c r="D14" s="86">
        <v>146554.26</v>
      </c>
      <c r="E14" s="91">
        <v>42767.85</v>
      </c>
      <c r="F14" s="87"/>
      <c r="G14" s="88">
        <v>4133800.92</v>
      </c>
      <c r="H14" s="86">
        <v>7354.99</v>
      </c>
      <c r="I14" s="116">
        <f t="shared" si="0"/>
        <v>5865566.15</v>
      </c>
      <c r="J14" s="2"/>
    </row>
    <row r="15" spans="1:10" ht="12.75">
      <c r="A15" s="7" t="s">
        <v>104</v>
      </c>
      <c r="B15" s="91">
        <v>1671050.28</v>
      </c>
      <c r="C15" s="91"/>
      <c r="D15" s="86">
        <v>177886.67</v>
      </c>
      <c r="E15" s="91">
        <v>3925715.55</v>
      </c>
      <c r="F15" s="87"/>
      <c r="G15" s="88">
        <v>2921538.58</v>
      </c>
      <c r="H15" s="86">
        <v>2923410.51</v>
      </c>
      <c r="I15" s="116">
        <f t="shared" si="0"/>
        <v>11619601.59</v>
      </c>
      <c r="J15" s="2"/>
    </row>
    <row r="16" spans="1:10" ht="12.75">
      <c r="A16" s="7" t="s">
        <v>105</v>
      </c>
      <c r="B16" s="91">
        <v>1700873.65</v>
      </c>
      <c r="C16" s="91">
        <v>98812</v>
      </c>
      <c r="D16" s="86">
        <v>224062.2</v>
      </c>
      <c r="E16" s="91">
        <v>4499384.44</v>
      </c>
      <c r="F16" s="86">
        <v>399380</v>
      </c>
      <c r="G16" s="88">
        <v>3202565.77</v>
      </c>
      <c r="H16" s="86">
        <v>47768.52</v>
      </c>
      <c r="I16" s="116">
        <f aca="true" t="shared" si="1" ref="I16:I21">SUM(B16:H16)</f>
        <v>10172846.58</v>
      </c>
      <c r="J16" s="2"/>
    </row>
    <row r="17" spans="1:10" ht="12.75">
      <c r="A17" s="7" t="s">
        <v>106</v>
      </c>
      <c r="B17" s="91">
        <v>1810828.12</v>
      </c>
      <c r="C17" s="91">
        <v>40005.54</v>
      </c>
      <c r="D17" s="86">
        <v>217657.29</v>
      </c>
      <c r="E17" s="91"/>
      <c r="F17" s="87"/>
      <c r="G17" s="88">
        <v>4383543.87</v>
      </c>
      <c r="H17" s="86">
        <v>40938.09</v>
      </c>
      <c r="I17" s="116">
        <f t="shared" si="1"/>
        <v>6492972.91</v>
      </c>
      <c r="J17" s="2"/>
    </row>
    <row r="18" spans="1:10" ht="12.75">
      <c r="A18" s="7" t="s">
        <v>107</v>
      </c>
      <c r="B18" s="91">
        <v>1903520.28</v>
      </c>
      <c r="C18" s="91">
        <v>185492.37</v>
      </c>
      <c r="D18" s="86">
        <v>240612.85</v>
      </c>
      <c r="E18" s="91">
        <v>3357003.17</v>
      </c>
      <c r="F18" s="87"/>
      <c r="G18" s="88">
        <v>2291134.19</v>
      </c>
      <c r="H18" s="86">
        <v>75254.1</v>
      </c>
      <c r="I18" s="116">
        <f t="shared" si="1"/>
        <v>8053016.959999999</v>
      </c>
      <c r="J18" s="2"/>
    </row>
    <row r="19" spans="1:10" ht="12.75">
      <c r="A19" s="7" t="s">
        <v>108</v>
      </c>
      <c r="B19" s="91">
        <v>1782111.9</v>
      </c>
      <c r="C19" s="91">
        <v>70181.31</v>
      </c>
      <c r="D19" s="86">
        <v>194777</v>
      </c>
      <c r="E19" s="91">
        <v>1153329.45</v>
      </c>
      <c r="F19" s="87"/>
      <c r="G19" s="88">
        <v>3565279.61</v>
      </c>
      <c r="H19" s="86">
        <v>9384.2</v>
      </c>
      <c r="I19" s="116">
        <f t="shared" si="1"/>
        <v>6775063.47</v>
      </c>
      <c r="J19" s="2"/>
    </row>
    <row r="20" spans="1:10" ht="12.75">
      <c r="A20" s="7" t="s">
        <v>109</v>
      </c>
      <c r="B20" s="91">
        <v>1934833.99</v>
      </c>
      <c r="C20" s="91">
        <v>26780.31</v>
      </c>
      <c r="D20" s="86">
        <v>167763.92</v>
      </c>
      <c r="E20" s="91">
        <v>145322.74</v>
      </c>
      <c r="F20" s="87"/>
      <c r="G20" s="88">
        <v>4802832.62</v>
      </c>
      <c r="H20" s="86">
        <v>3931.39</v>
      </c>
      <c r="I20" s="116">
        <f t="shared" si="1"/>
        <v>7081464.97</v>
      </c>
      <c r="J20" s="12"/>
    </row>
    <row r="21" spans="1:10" ht="12.75">
      <c r="A21" s="7" t="s">
        <v>110</v>
      </c>
      <c r="B21" s="91">
        <v>2244944.08</v>
      </c>
      <c r="C21" s="91">
        <v>259579.75</v>
      </c>
      <c r="D21" s="86">
        <v>161183.01</v>
      </c>
      <c r="E21" s="91">
        <v>4018105.93</v>
      </c>
      <c r="F21" s="87"/>
      <c r="G21" s="88">
        <v>3616503.92</v>
      </c>
      <c r="H21" s="86">
        <v>440126.7</v>
      </c>
      <c r="I21" s="116">
        <f t="shared" si="1"/>
        <v>10740443.389999999</v>
      </c>
      <c r="J21" s="6"/>
    </row>
    <row r="22" spans="1:10" ht="12.75">
      <c r="A22" s="10" t="s">
        <v>221</v>
      </c>
      <c r="B22" s="11">
        <f>SUM(B10:B21)</f>
        <v>21300299.119999997</v>
      </c>
      <c r="C22" s="11">
        <f aca="true" t="shared" si="2" ref="C22:I22">SUM(C10:C21)</f>
        <v>1040673.6800000002</v>
      </c>
      <c r="D22" s="11">
        <f t="shared" si="2"/>
        <v>2226630.29</v>
      </c>
      <c r="E22" s="11">
        <f>SUM(E10:E21)</f>
        <v>23008995.68</v>
      </c>
      <c r="F22" s="11">
        <f t="shared" si="2"/>
        <v>399380</v>
      </c>
      <c r="G22" s="11">
        <f t="shared" si="2"/>
        <v>41772542.1</v>
      </c>
      <c r="H22" s="11">
        <f t="shared" si="2"/>
        <v>3625068.7600000002</v>
      </c>
      <c r="I22" s="11">
        <f t="shared" si="2"/>
        <v>93373589.62999998</v>
      </c>
      <c r="J22" s="14"/>
    </row>
    <row r="23" spans="1:10" ht="12.75">
      <c r="A23" s="10" t="s">
        <v>222</v>
      </c>
      <c r="B23" s="34">
        <v>18160000</v>
      </c>
      <c r="C23" s="34">
        <v>500000</v>
      </c>
      <c r="D23" s="34">
        <v>2150000</v>
      </c>
      <c r="E23" s="34">
        <v>19800000</v>
      </c>
      <c r="F23" s="34">
        <v>400000</v>
      </c>
      <c r="G23" s="34">
        <v>39350000</v>
      </c>
      <c r="H23" s="34">
        <v>3400000</v>
      </c>
      <c r="I23" s="11">
        <f>SUM(B23:H23)</f>
        <v>83760000</v>
      </c>
      <c r="J23" s="15"/>
    </row>
    <row r="24" spans="1:10" ht="12.75">
      <c r="A24" s="113"/>
      <c r="B24" s="114"/>
      <c r="C24" s="114"/>
      <c r="D24" s="114"/>
      <c r="E24" s="114"/>
      <c r="F24" s="114"/>
      <c r="G24" s="114"/>
      <c r="H24" s="114"/>
      <c r="I24" s="115"/>
      <c r="J24" s="15"/>
    </row>
    <row r="25" spans="1:10" ht="12.75">
      <c r="A25" s="10" t="s">
        <v>223</v>
      </c>
      <c r="B25" s="112">
        <f aca="true" t="shared" si="3" ref="B25:I25">B22/B23</f>
        <v>1.1729239603524229</v>
      </c>
      <c r="C25" s="112">
        <f t="shared" si="3"/>
        <v>2.0813473600000005</v>
      </c>
      <c r="D25" s="112">
        <f t="shared" si="3"/>
        <v>1.0356419953488372</v>
      </c>
      <c r="E25" s="112">
        <f t="shared" si="3"/>
        <v>1.1620704888888889</v>
      </c>
      <c r="F25" s="112">
        <f t="shared" si="3"/>
        <v>0.99845</v>
      </c>
      <c r="G25" s="112">
        <f t="shared" si="3"/>
        <v>1.0615639669631511</v>
      </c>
      <c r="H25" s="112">
        <f t="shared" si="3"/>
        <v>1.066196694117647</v>
      </c>
      <c r="I25" s="112">
        <f t="shared" si="3"/>
        <v>1.1147754253820437</v>
      </c>
      <c r="J25" s="15"/>
    </row>
    <row r="26" spans="1:10" ht="12.75">
      <c r="A26" s="36"/>
      <c r="B26" s="89"/>
      <c r="C26" s="89"/>
      <c r="D26" s="89"/>
      <c r="E26" s="89"/>
      <c r="F26" s="89"/>
      <c r="G26" s="89"/>
      <c r="H26" s="89"/>
      <c r="I26" s="89"/>
      <c r="J26" s="15"/>
    </row>
    <row r="27" spans="1:10" ht="12.75">
      <c r="A27" s="18"/>
      <c r="B27" s="19"/>
      <c r="C27" s="20"/>
      <c r="D27" s="16"/>
      <c r="E27" s="16"/>
      <c r="F27" s="16"/>
      <c r="G27" s="16"/>
      <c r="H27" s="16"/>
      <c r="I27" s="17"/>
      <c r="J27" s="15"/>
    </row>
    <row r="28" spans="1:10" ht="12.75">
      <c r="A28" s="18"/>
      <c r="B28" s="19"/>
      <c r="C28" s="20"/>
      <c r="D28" s="16"/>
      <c r="E28" s="16"/>
      <c r="F28" s="16"/>
      <c r="G28" s="16"/>
      <c r="H28" s="16"/>
      <c r="I28" s="17"/>
      <c r="J28" s="15"/>
    </row>
    <row r="29" spans="1:10" ht="12.75">
      <c r="A29" s="18"/>
      <c r="B29" s="19"/>
      <c r="C29" s="20"/>
      <c r="D29" s="16"/>
      <c r="E29" s="16"/>
      <c r="F29" s="16"/>
      <c r="G29" s="16"/>
      <c r="H29" s="16"/>
      <c r="I29" s="17"/>
      <c r="J29" s="15"/>
    </row>
    <row r="30" spans="1:10" ht="12.75">
      <c r="A30" s="18"/>
      <c r="B30" s="19"/>
      <c r="C30" s="20"/>
      <c r="D30" s="16"/>
      <c r="E30" s="16"/>
      <c r="F30" s="16"/>
      <c r="G30" s="16"/>
      <c r="H30" s="16"/>
      <c r="I30" s="17"/>
      <c r="J30" s="15"/>
    </row>
    <row r="31" spans="1:10" ht="12.75">
      <c r="A31" s="18"/>
      <c r="B31" s="19"/>
      <c r="C31" s="20"/>
      <c r="D31" s="16"/>
      <c r="E31" s="16"/>
      <c r="F31" s="16"/>
      <c r="G31" s="16"/>
      <c r="H31" s="16"/>
      <c r="I31" s="17"/>
      <c r="J31" s="15"/>
    </row>
    <row r="32" spans="1:10" ht="12.75">
      <c r="A32" s="18"/>
      <c r="B32" s="19"/>
      <c r="C32" s="20"/>
      <c r="D32" s="16"/>
      <c r="E32" s="16"/>
      <c r="F32" s="16"/>
      <c r="G32" s="16"/>
      <c r="H32" s="16"/>
      <c r="I32" s="17"/>
      <c r="J32" s="15"/>
    </row>
    <row r="33" spans="1:10" ht="12.75">
      <c r="A33" s="21"/>
      <c r="B33" s="19"/>
      <c r="C33" s="22"/>
      <c r="D33" s="23"/>
      <c r="E33" s="23"/>
      <c r="F33" s="23"/>
      <c r="G33" s="23"/>
      <c r="H33" s="23"/>
      <c r="I33" s="24"/>
      <c r="J33" s="15"/>
    </row>
    <row r="34" spans="1:10" ht="12.75">
      <c r="A34" s="21"/>
      <c r="B34" s="19"/>
      <c r="C34" s="22"/>
      <c r="D34" s="23"/>
      <c r="E34" s="23"/>
      <c r="F34" s="23"/>
      <c r="G34" s="23"/>
      <c r="H34" s="23"/>
      <c r="I34" s="24"/>
      <c r="J34" s="15"/>
    </row>
    <row r="35" spans="1:10" ht="12.75">
      <c r="A35" s="2"/>
      <c r="B35" s="25"/>
      <c r="C35" s="26"/>
      <c r="D35" s="26"/>
      <c r="E35" s="26"/>
      <c r="F35" s="26"/>
      <c r="G35" s="26"/>
      <c r="H35" s="26"/>
      <c r="I35" s="2"/>
      <c r="J35" s="2"/>
    </row>
    <row r="36" spans="1:10" ht="12.75">
      <c r="A36" s="2"/>
      <c r="B36" s="25"/>
      <c r="C36" s="26"/>
      <c r="D36" s="26"/>
      <c r="E36" s="26"/>
      <c r="F36" s="26"/>
      <c r="G36" s="26"/>
      <c r="H36" s="26"/>
      <c r="I36" s="2"/>
      <c r="J36" s="2"/>
    </row>
    <row r="37" spans="1:10" ht="15.75">
      <c r="A37" s="81" t="s">
        <v>224</v>
      </c>
      <c r="B37" s="25"/>
      <c r="C37" s="2"/>
      <c r="D37" s="2"/>
      <c r="E37" s="2"/>
      <c r="F37" s="2"/>
      <c r="G37" s="2"/>
      <c r="H37" s="2"/>
      <c r="I37" s="2"/>
      <c r="J37" s="2"/>
    </row>
    <row r="38" spans="1:10" ht="15.75">
      <c r="A38" s="81"/>
      <c r="B38" s="25"/>
      <c r="C38" s="2"/>
      <c r="D38" s="2"/>
      <c r="E38" s="2"/>
      <c r="F38" s="2"/>
      <c r="G38" s="2"/>
      <c r="H38" s="2"/>
      <c r="I38" s="2"/>
      <c r="J38" s="2"/>
    </row>
    <row r="39" spans="2:10" ht="12.75">
      <c r="B39" s="90"/>
      <c r="C39" s="83"/>
      <c r="D39" s="83"/>
      <c r="E39" s="2"/>
      <c r="F39" s="2"/>
      <c r="G39" s="2"/>
      <c r="H39" s="2"/>
      <c r="I39" s="2"/>
      <c r="J39" s="2"/>
    </row>
    <row r="40" spans="1:10" ht="12.75">
      <c r="A40" s="83"/>
      <c r="B40" s="209" t="s">
        <v>90</v>
      </c>
      <c r="C40" s="210"/>
      <c r="D40" s="211"/>
      <c r="E40" s="2"/>
      <c r="F40" s="2"/>
      <c r="G40" s="2"/>
      <c r="H40" s="2"/>
      <c r="I40" s="2"/>
      <c r="J40" s="2"/>
    </row>
    <row r="41" spans="1:10" ht="25.5">
      <c r="A41" s="7" t="s">
        <v>225</v>
      </c>
      <c r="B41" s="7" t="s">
        <v>49</v>
      </c>
      <c r="C41" s="7" t="s">
        <v>226</v>
      </c>
      <c r="D41" s="204" t="s">
        <v>227</v>
      </c>
      <c r="E41" s="2"/>
      <c r="F41" s="2"/>
      <c r="G41" s="2"/>
      <c r="H41" s="2"/>
      <c r="I41" s="27"/>
      <c r="J41" s="2"/>
    </row>
    <row r="42" spans="1:10" ht="12.75">
      <c r="A42" s="84" t="s">
        <v>98</v>
      </c>
      <c r="B42" s="85">
        <v>1351</v>
      </c>
      <c r="C42" s="85">
        <v>1355</v>
      </c>
      <c r="D42" s="205"/>
      <c r="E42" s="2"/>
      <c r="F42" s="2"/>
      <c r="G42" s="2"/>
      <c r="H42" s="2"/>
      <c r="I42" s="2"/>
      <c r="J42" s="2"/>
    </row>
    <row r="43" spans="1:4" ht="12.75">
      <c r="A43" s="7" t="s">
        <v>99</v>
      </c>
      <c r="B43" s="88">
        <v>1249.36</v>
      </c>
      <c r="C43" s="88">
        <v>70548.05</v>
      </c>
      <c r="D43" s="116">
        <f>SUM(B43:C43)</f>
        <v>71797.41</v>
      </c>
    </row>
    <row r="44" spans="1:4" ht="12.75">
      <c r="A44" s="7" t="s">
        <v>100</v>
      </c>
      <c r="B44" s="88">
        <v>6422.49</v>
      </c>
      <c r="C44" s="88">
        <v>108797.8</v>
      </c>
      <c r="D44" s="116">
        <f aca="true" t="shared" si="4" ref="D44:D54">SUM(B44:C44)</f>
        <v>115220.29000000001</v>
      </c>
    </row>
    <row r="45" spans="1:4" ht="12.75">
      <c r="A45" s="7" t="s">
        <v>101</v>
      </c>
      <c r="B45" s="88">
        <v>95911.11</v>
      </c>
      <c r="C45" s="88">
        <v>590130.92</v>
      </c>
      <c r="D45" s="116">
        <f t="shared" si="4"/>
        <v>686042.03</v>
      </c>
    </row>
    <row r="46" spans="1:4" ht="12.75">
      <c r="A46" s="7" t="s">
        <v>102</v>
      </c>
      <c r="B46" s="88">
        <v>1406.35</v>
      </c>
      <c r="C46" s="88">
        <v>647683.43</v>
      </c>
      <c r="D46" s="116">
        <f t="shared" si="4"/>
        <v>649089.78</v>
      </c>
    </row>
    <row r="47" spans="1:4" ht="12.75">
      <c r="A47" s="7" t="s">
        <v>103</v>
      </c>
      <c r="B47" s="88">
        <v>101939.67</v>
      </c>
      <c r="C47" s="88">
        <v>1277106.87</v>
      </c>
      <c r="D47" s="116">
        <f t="shared" si="4"/>
        <v>1379046.54</v>
      </c>
    </row>
    <row r="48" spans="1:4" ht="12.75">
      <c r="A48" s="7" t="s">
        <v>104</v>
      </c>
      <c r="B48" s="88">
        <v>0</v>
      </c>
      <c r="C48" s="88">
        <v>0</v>
      </c>
      <c r="D48" s="116">
        <f t="shared" si="4"/>
        <v>0</v>
      </c>
    </row>
    <row r="49" spans="1:4" ht="12.75">
      <c r="A49" s="7" t="s">
        <v>105</v>
      </c>
      <c r="B49" s="88">
        <v>24286.34</v>
      </c>
      <c r="C49" s="88">
        <v>375942.73</v>
      </c>
      <c r="D49" s="116">
        <f t="shared" si="4"/>
        <v>400229.07</v>
      </c>
    </row>
    <row r="50" spans="1:4" ht="12.75">
      <c r="A50" s="7" t="s">
        <v>106</v>
      </c>
      <c r="B50" s="88">
        <v>91214.44</v>
      </c>
      <c r="C50" s="88">
        <v>914580.01</v>
      </c>
      <c r="D50" s="116">
        <f t="shared" si="4"/>
        <v>1005794.45</v>
      </c>
    </row>
    <row r="51" spans="1:4" ht="12.75">
      <c r="A51" s="7" t="s">
        <v>107</v>
      </c>
      <c r="B51" s="88">
        <v>634.86</v>
      </c>
      <c r="C51" s="88"/>
      <c r="D51" s="116">
        <f t="shared" si="4"/>
        <v>634.86</v>
      </c>
    </row>
    <row r="52" spans="1:4" ht="12.75">
      <c r="A52" s="7" t="s">
        <v>108</v>
      </c>
      <c r="B52" s="88"/>
      <c r="C52" s="88">
        <v>393624.92</v>
      </c>
      <c r="D52" s="116">
        <f t="shared" si="4"/>
        <v>393624.92</v>
      </c>
    </row>
    <row r="53" spans="1:4" ht="12.75">
      <c r="A53" s="7" t="s">
        <v>109</v>
      </c>
      <c r="B53" s="88">
        <v>108409.42</v>
      </c>
      <c r="C53" s="88">
        <v>991399.95</v>
      </c>
      <c r="D53" s="116">
        <f t="shared" si="4"/>
        <v>1099809.3699999999</v>
      </c>
    </row>
    <row r="54" spans="1:4" ht="12.75">
      <c r="A54" s="7" t="s">
        <v>110</v>
      </c>
      <c r="B54" s="88">
        <v>138.92</v>
      </c>
      <c r="C54" s="88"/>
      <c r="D54" s="116">
        <f t="shared" si="4"/>
        <v>138.92</v>
      </c>
    </row>
    <row r="55" spans="1:4" ht="12.75">
      <c r="A55" s="10" t="s">
        <v>221</v>
      </c>
      <c r="B55" s="11">
        <f>SUM(B43:B54)</f>
        <v>431612.95999999996</v>
      </c>
      <c r="C55" s="11">
        <f>SUM(C43:C54)</f>
        <v>5369814.680000001</v>
      </c>
      <c r="D55" s="11">
        <f>SUM(D43:D54)</f>
        <v>5801427.64</v>
      </c>
    </row>
    <row r="56" spans="1:4" ht="12.75">
      <c r="A56" s="10" t="s">
        <v>222</v>
      </c>
      <c r="B56" s="34">
        <v>310000</v>
      </c>
      <c r="C56" s="34">
        <v>3500000</v>
      </c>
      <c r="D56" s="11">
        <f>SUM(B56:C56)</f>
        <v>3810000</v>
      </c>
    </row>
    <row r="57" spans="1:4" ht="12.75">
      <c r="A57" s="113"/>
      <c r="B57" s="117"/>
      <c r="C57" s="117"/>
      <c r="D57" s="118"/>
    </row>
    <row r="58" spans="1:4" ht="12.75">
      <c r="A58" s="10" t="s">
        <v>223</v>
      </c>
      <c r="B58" s="112">
        <f>B55/B56</f>
        <v>1.3922998709677419</v>
      </c>
      <c r="C58" s="112">
        <f>C55/C56</f>
        <v>1.5342327657142858</v>
      </c>
      <c r="D58" s="112">
        <f>D55/D56</f>
        <v>1.5226844199475065</v>
      </c>
    </row>
    <row r="60" spans="1:4" ht="12.75">
      <c r="A60" s="18"/>
      <c r="B60" s="19"/>
      <c r="C60" s="20"/>
      <c r="D60" s="2"/>
    </row>
    <row r="61" spans="1:4" ht="12.75">
      <c r="A61" s="28"/>
      <c r="B61" s="19"/>
      <c r="C61" s="22"/>
      <c r="D61" s="2"/>
    </row>
    <row r="62" spans="1:4" ht="12.75">
      <c r="A62" s="29"/>
      <c r="B62" s="29"/>
      <c r="C62" s="29"/>
      <c r="D62" s="29"/>
    </row>
  </sheetData>
  <sheetProtection/>
  <mergeCells count="4">
    <mergeCell ref="I8:I9"/>
    <mergeCell ref="D41:D42"/>
    <mergeCell ref="B7:I7"/>
    <mergeCell ref="B40:D40"/>
  </mergeCells>
  <printOptions/>
  <pageMargins left="0.75" right="0.75" top="1" bottom="1" header="0.4921259845" footer="0.4921259845"/>
  <pageSetup fitToHeight="2" horizontalDpi="600" verticalDpi="600" orientation="landscape" paperSize="9" scale="93" r:id="rId1"/>
  <rowBreaks count="1" manualBreakCount="1">
    <brk id="36" max="255" man="1"/>
  </rowBreaks>
</worksheet>
</file>

<file path=xl/worksheets/sheet10.xml><?xml version="1.0" encoding="utf-8"?>
<worksheet xmlns="http://schemas.openxmlformats.org/spreadsheetml/2006/main" xmlns:r="http://schemas.openxmlformats.org/officeDocument/2006/relationships">
  <sheetPr>
    <tabColor indexed="14"/>
  </sheetPr>
  <dimension ref="A1:J35"/>
  <sheetViews>
    <sheetView zoomScale="110" zoomScaleNormal="110" zoomScalePageLayoutView="0" workbookViewId="0" topLeftCell="A13">
      <selection activeCell="A3" sqref="A3"/>
    </sheetView>
  </sheetViews>
  <sheetFormatPr defaultColWidth="9.140625" defaultRowHeight="12.75"/>
  <cols>
    <col min="1" max="1" width="16.7109375" style="2" customWidth="1"/>
    <col min="2" max="2" width="13.140625" style="2" customWidth="1"/>
    <col min="3" max="3" width="12.140625" style="2" customWidth="1"/>
    <col min="4" max="4" width="13.00390625" style="2" customWidth="1"/>
    <col min="5" max="6" width="12.8515625" style="2" customWidth="1"/>
    <col min="7" max="7" width="12.421875" style="2" customWidth="1"/>
    <col min="8" max="9" width="12.8515625" style="2" customWidth="1"/>
    <col min="10" max="10" width="11.7109375" style="2" customWidth="1"/>
    <col min="11" max="16384" width="9.140625" style="2" customWidth="1"/>
  </cols>
  <sheetData>
    <row r="1" ht="12.75">
      <c r="A1" s="2" t="s">
        <v>66</v>
      </c>
    </row>
    <row r="3" spans="1:7" ht="15.75">
      <c r="A3" s="59" t="s">
        <v>343</v>
      </c>
      <c r="B3" s="59"/>
      <c r="C3" s="60"/>
      <c r="D3" s="60"/>
      <c r="E3" s="60"/>
      <c r="F3" s="60"/>
      <c r="G3" s="60"/>
    </row>
    <row r="4" spans="1:7" ht="15.75">
      <c r="A4" s="59"/>
      <c r="B4" s="59"/>
      <c r="C4" s="60"/>
      <c r="D4" s="60"/>
      <c r="E4" s="60"/>
      <c r="F4" s="60"/>
      <c r="G4" s="60"/>
    </row>
    <row r="5" spans="1:10" ht="12.75">
      <c r="A5" s="6"/>
      <c r="B5" s="93"/>
      <c r="C5" s="233" t="s">
        <v>90</v>
      </c>
      <c r="D5" s="234"/>
      <c r="E5" s="234"/>
      <c r="F5" s="234"/>
      <c r="G5" s="234"/>
      <c r="H5" s="234"/>
      <c r="I5" s="234"/>
      <c r="J5" s="235"/>
    </row>
    <row r="6" spans="1:10" ht="12.75">
      <c r="A6" s="61" t="s">
        <v>162</v>
      </c>
      <c r="B6" s="62"/>
      <c r="C6" s="61">
        <v>2009</v>
      </c>
      <c r="D6" s="61">
        <v>2010</v>
      </c>
      <c r="E6" s="61">
        <v>2011</v>
      </c>
      <c r="F6" s="61">
        <v>2012</v>
      </c>
      <c r="G6" s="61">
        <v>2013</v>
      </c>
      <c r="H6" s="61">
        <v>2014</v>
      </c>
      <c r="I6" s="61">
        <v>2015</v>
      </c>
      <c r="J6" s="61">
        <v>2016</v>
      </c>
    </row>
    <row r="7" spans="1:10" ht="22.5" customHeight="1">
      <c r="A7" s="62" t="s">
        <v>83</v>
      </c>
      <c r="B7" s="63" t="s">
        <v>161</v>
      </c>
      <c r="C7" s="64">
        <v>9187500</v>
      </c>
      <c r="D7" s="64">
        <v>17875000</v>
      </c>
      <c r="E7" s="64">
        <v>16017045</v>
      </c>
      <c r="F7" s="64">
        <v>29642682.22</v>
      </c>
      <c r="G7" s="64">
        <v>25638150.22</v>
      </c>
      <c r="H7" s="64">
        <v>21633618.22</v>
      </c>
      <c r="I7" s="64">
        <v>17629086.22</v>
      </c>
      <c r="J7" s="177">
        <v>13958265.22</v>
      </c>
    </row>
    <row r="8" spans="1:7" ht="12.75">
      <c r="A8" s="60"/>
      <c r="B8" s="60"/>
      <c r="C8" s="60"/>
      <c r="D8" s="60"/>
      <c r="E8" s="60"/>
      <c r="F8" s="60"/>
      <c r="G8" s="60"/>
    </row>
    <row r="9" spans="1:7" ht="12.75">
      <c r="A9" s="60" t="s">
        <v>341</v>
      </c>
      <c r="B9" s="60"/>
      <c r="C9" s="60"/>
      <c r="D9" s="60"/>
      <c r="E9" s="60"/>
      <c r="F9" s="60"/>
      <c r="G9" s="60"/>
    </row>
    <row r="10" spans="1:7" ht="12.75">
      <c r="A10" s="60"/>
      <c r="B10" s="60"/>
      <c r="C10" s="60"/>
      <c r="D10" s="60"/>
      <c r="E10" s="60"/>
      <c r="F10" s="60"/>
      <c r="G10" s="60"/>
    </row>
    <row r="11" spans="1:7" ht="12.75">
      <c r="A11" s="65" t="s">
        <v>81</v>
      </c>
      <c r="B11" s="66"/>
      <c r="C11" s="60"/>
      <c r="D11" s="67" t="s">
        <v>68</v>
      </c>
      <c r="E11" s="68"/>
      <c r="F11" s="68"/>
      <c r="G11" s="68"/>
    </row>
    <row r="12" spans="1:7" ht="12.75">
      <c r="A12" s="69"/>
      <c r="B12" s="66"/>
      <c r="C12" s="60"/>
      <c r="D12" s="67" t="s">
        <v>69</v>
      </c>
      <c r="E12" s="68"/>
      <c r="F12" s="68"/>
      <c r="G12" s="68"/>
    </row>
    <row r="13" spans="1:7" ht="12.75">
      <c r="A13" s="69"/>
      <c r="B13" s="66"/>
      <c r="C13" s="60"/>
      <c r="D13" s="67" t="s">
        <v>70</v>
      </c>
      <c r="E13" s="68"/>
      <c r="F13" s="68"/>
      <c r="G13" s="68"/>
    </row>
    <row r="14" spans="1:7" ht="12.75">
      <c r="A14" s="69"/>
      <c r="B14" s="66"/>
      <c r="C14" s="60"/>
      <c r="D14" s="67" t="s">
        <v>71</v>
      </c>
      <c r="E14" s="68"/>
      <c r="F14" s="68"/>
      <c r="G14" s="68"/>
    </row>
    <row r="15" spans="1:7" ht="12.75">
      <c r="A15" s="66"/>
      <c r="B15" s="65"/>
      <c r="C15" s="60"/>
      <c r="D15" s="70" t="s">
        <v>75</v>
      </c>
      <c r="E15" s="68"/>
      <c r="F15" s="68"/>
      <c r="G15" s="68"/>
    </row>
    <row r="16" spans="1:7" ht="12.75">
      <c r="A16" s="185" t="s">
        <v>342</v>
      </c>
      <c r="B16" s="65"/>
      <c r="C16" s="60"/>
      <c r="D16" s="70"/>
      <c r="E16" s="68"/>
      <c r="F16" s="68"/>
      <c r="G16" s="68"/>
    </row>
    <row r="17" spans="1:7" ht="12.75">
      <c r="A17" s="71"/>
      <c r="B17" s="66"/>
      <c r="C17" s="60"/>
      <c r="D17" s="67"/>
      <c r="E17" s="68"/>
      <c r="F17" s="68"/>
      <c r="G17" s="68"/>
    </row>
    <row r="18" spans="1:7" ht="12.75">
      <c r="A18" s="65" t="s">
        <v>82</v>
      </c>
      <c r="B18" s="66"/>
      <c r="C18" s="60"/>
      <c r="D18" s="67" t="s">
        <v>68</v>
      </c>
      <c r="E18" s="68"/>
      <c r="F18" s="68"/>
      <c r="G18" s="68"/>
    </row>
    <row r="19" spans="1:7" ht="12.75">
      <c r="A19" s="69"/>
      <c r="B19" s="66"/>
      <c r="C19" s="60"/>
      <c r="D19" s="67" t="s">
        <v>72</v>
      </c>
      <c r="E19" s="68"/>
      <c r="F19" s="68"/>
      <c r="G19" s="68"/>
    </row>
    <row r="20" spans="1:7" ht="12.75">
      <c r="A20" s="69"/>
      <c r="B20" s="66"/>
      <c r="C20" s="60"/>
      <c r="D20" s="67" t="s">
        <v>73</v>
      </c>
      <c r="E20" s="68"/>
      <c r="F20" s="68"/>
      <c r="G20" s="68"/>
    </row>
    <row r="21" spans="1:7" ht="12.75">
      <c r="A21" s="69"/>
      <c r="B21" s="66"/>
      <c r="C21" s="60"/>
      <c r="D21" s="67" t="s">
        <v>74</v>
      </c>
      <c r="E21" s="68"/>
      <c r="F21" s="68"/>
      <c r="G21" s="68"/>
    </row>
    <row r="22" spans="1:7" ht="12.75">
      <c r="A22" s="69"/>
      <c r="B22" s="65"/>
      <c r="C22" s="60"/>
      <c r="D22" s="70" t="s">
        <v>76</v>
      </c>
      <c r="E22" s="68"/>
      <c r="F22" s="68"/>
      <c r="G22" s="68"/>
    </row>
    <row r="23" spans="1:7" ht="12.75">
      <c r="A23" s="185"/>
      <c r="B23" s="65"/>
      <c r="C23" s="60"/>
      <c r="D23" s="70"/>
      <c r="E23" s="68"/>
      <c r="F23" s="68"/>
      <c r="G23" s="68"/>
    </row>
    <row r="24" spans="1:7" ht="12.75">
      <c r="A24" s="66"/>
      <c r="B24" s="66"/>
      <c r="C24" s="60"/>
      <c r="D24" s="67"/>
      <c r="E24" s="68"/>
      <c r="F24" s="68"/>
      <c r="G24" s="68"/>
    </row>
    <row r="25" spans="1:7" ht="12.75">
      <c r="A25" s="65" t="s">
        <v>163</v>
      </c>
      <c r="B25" s="66"/>
      <c r="C25" s="60"/>
      <c r="D25" s="67" t="s">
        <v>77</v>
      </c>
      <c r="E25" s="68"/>
      <c r="F25" s="68"/>
      <c r="G25" s="68"/>
    </row>
    <row r="26" spans="1:7" ht="12.75">
      <c r="A26" s="72"/>
      <c r="B26" s="66"/>
      <c r="C26" s="60"/>
      <c r="D26" s="67" t="s">
        <v>164</v>
      </c>
      <c r="E26" s="68"/>
      <c r="F26" s="68"/>
      <c r="G26" s="68"/>
    </row>
    <row r="27" spans="1:7" ht="12.75">
      <c r="A27" s="72"/>
      <c r="B27" s="66"/>
      <c r="C27" s="60"/>
      <c r="D27" s="67" t="s">
        <v>78</v>
      </c>
      <c r="E27" s="68"/>
      <c r="F27" s="68"/>
      <c r="G27" s="68"/>
    </row>
    <row r="28" spans="1:7" ht="12.75">
      <c r="A28" s="72"/>
      <c r="B28" s="66"/>
      <c r="C28" s="60"/>
      <c r="D28" s="67" t="s">
        <v>79</v>
      </c>
      <c r="E28" s="68"/>
      <c r="F28" s="68"/>
      <c r="G28" s="68"/>
    </row>
    <row r="29" spans="1:7" ht="12.75">
      <c r="A29" s="72"/>
      <c r="B29" s="65"/>
      <c r="C29" s="60"/>
      <c r="D29" s="70" t="s">
        <v>80</v>
      </c>
      <c r="E29" s="68"/>
      <c r="F29" s="68"/>
      <c r="G29" s="68"/>
    </row>
    <row r="30" spans="1:7" ht="12.75">
      <c r="A30" s="72"/>
      <c r="B30" s="65"/>
      <c r="C30" s="60"/>
      <c r="D30" s="70"/>
      <c r="E30" s="60"/>
      <c r="F30" s="60"/>
      <c r="G30" s="60"/>
    </row>
    <row r="31" spans="1:7" ht="13.5" customHeight="1">
      <c r="A31" s="60"/>
      <c r="B31" s="60"/>
      <c r="C31" s="60"/>
      <c r="D31" s="184" t="s">
        <v>90</v>
      </c>
      <c r="E31" s="60"/>
      <c r="F31" s="60"/>
      <c r="G31" s="60"/>
    </row>
    <row r="32" spans="1:7" ht="12.75">
      <c r="A32" s="73" t="s">
        <v>244</v>
      </c>
      <c r="B32" s="74"/>
      <c r="C32" s="74"/>
      <c r="D32" s="178">
        <v>109375</v>
      </c>
      <c r="E32" s="60"/>
      <c r="F32" s="60"/>
      <c r="G32" s="60"/>
    </row>
    <row r="33" spans="1:7" ht="12.75">
      <c r="A33" s="75" t="s">
        <v>244</v>
      </c>
      <c r="B33" s="76"/>
      <c r="C33" s="76"/>
      <c r="D33" s="179">
        <v>5773370</v>
      </c>
      <c r="E33" s="60"/>
      <c r="F33" s="60"/>
      <c r="G33" s="60"/>
    </row>
    <row r="34" spans="1:7" ht="12.75">
      <c r="A34" s="180" t="s">
        <v>244</v>
      </c>
      <c r="B34" s="181"/>
      <c r="C34" s="182"/>
      <c r="D34" s="183">
        <v>8075520.22</v>
      </c>
      <c r="E34" s="60"/>
      <c r="F34" s="60"/>
      <c r="G34" s="60"/>
    </row>
    <row r="35" spans="1:7" ht="12.75">
      <c r="A35" s="77" t="s">
        <v>84</v>
      </c>
      <c r="B35" s="78"/>
      <c r="C35" s="78"/>
      <c r="D35" s="79">
        <f>SUM(D32:D34)</f>
        <v>13958265.219999999</v>
      </c>
      <c r="E35" s="60"/>
      <c r="F35" s="60"/>
      <c r="G35" s="60"/>
    </row>
  </sheetData>
  <sheetProtection/>
  <mergeCells count="1">
    <mergeCell ref="C5:J5"/>
  </mergeCells>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L15"/>
  <sheetViews>
    <sheetView zoomScalePageLayoutView="0" workbookViewId="0" topLeftCell="A1">
      <selection activeCell="B7" sqref="B7"/>
    </sheetView>
  </sheetViews>
  <sheetFormatPr defaultColWidth="9.140625" defaultRowHeight="12.75"/>
  <cols>
    <col min="1" max="1" width="6.28125" style="2" customWidth="1"/>
    <col min="2" max="2" width="20.28125" style="2" customWidth="1"/>
    <col min="3" max="12" width="14.7109375" style="2" customWidth="1"/>
    <col min="13" max="16384" width="9.140625" style="2" customWidth="1"/>
  </cols>
  <sheetData>
    <row r="1" ht="12.75">
      <c r="A1" s="2" t="s">
        <v>185</v>
      </c>
    </row>
    <row r="3" s="92" customFormat="1" ht="15.75">
      <c r="A3" s="5" t="s">
        <v>47</v>
      </c>
    </row>
    <row r="5" spans="1:12" ht="12.75">
      <c r="A5" s="2" t="s">
        <v>87</v>
      </c>
      <c r="C5" s="212" t="s">
        <v>90</v>
      </c>
      <c r="D5" s="213"/>
      <c r="E5" s="213"/>
      <c r="F5" s="213"/>
      <c r="G5" s="213"/>
      <c r="H5" s="213"/>
      <c r="I5" s="213"/>
      <c r="J5" s="213"/>
      <c r="K5" s="213"/>
      <c r="L5" s="214"/>
    </row>
    <row r="6" spans="1:12" ht="42" customHeight="1">
      <c r="A6" s="7" t="s">
        <v>125</v>
      </c>
      <c r="B6" s="7" t="s">
        <v>111</v>
      </c>
      <c r="C6" s="7" t="s">
        <v>112</v>
      </c>
      <c r="D6" s="7" t="s">
        <v>113</v>
      </c>
      <c r="E6" s="7" t="s">
        <v>114</v>
      </c>
      <c r="F6" s="7" t="s">
        <v>115</v>
      </c>
      <c r="G6" s="7" t="s">
        <v>116</v>
      </c>
      <c r="H6" s="7" t="s">
        <v>117</v>
      </c>
      <c r="I6" s="7" t="s">
        <v>118</v>
      </c>
      <c r="J6" s="7" t="s">
        <v>119</v>
      </c>
      <c r="K6" s="7" t="s">
        <v>46</v>
      </c>
      <c r="L6" s="7" t="s">
        <v>228</v>
      </c>
    </row>
    <row r="7" spans="1:12" ht="32.25" customHeight="1">
      <c r="A7" s="7">
        <v>1111</v>
      </c>
      <c r="B7" s="7" t="s">
        <v>120</v>
      </c>
      <c r="C7" s="30">
        <v>13832982.49</v>
      </c>
      <c r="D7" s="30">
        <v>13989208.17</v>
      </c>
      <c r="E7" s="31">
        <v>13625383.64</v>
      </c>
      <c r="F7" s="31">
        <v>13054206.95</v>
      </c>
      <c r="G7" s="30">
        <v>14483957.05</v>
      </c>
      <c r="H7" s="30">
        <v>14855013.15</v>
      </c>
      <c r="I7" s="30">
        <v>17517180.33</v>
      </c>
      <c r="J7" s="30">
        <v>18178073.38</v>
      </c>
      <c r="K7" s="30">
        <v>18572739.41</v>
      </c>
      <c r="L7" s="30">
        <v>21300299.12</v>
      </c>
    </row>
    <row r="8" spans="1:12" ht="30.75" customHeight="1">
      <c r="A8" s="7">
        <v>1112</v>
      </c>
      <c r="B8" s="7" t="s">
        <v>121</v>
      </c>
      <c r="C8" s="30">
        <v>2041081.6</v>
      </c>
      <c r="D8" s="30">
        <v>2718403.5</v>
      </c>
      <c r="E8" s="31">
        <v>2221249.3</v>
      </c>
      <c r="F8" s="31">
        <v>2146652.46</v>
      </c>
      <c r="G8" s="30">
        <v>1418524.33</v>
      </c>
      <c r="H8" s="30">
        <v>743370.23</v>
      </c>
      <c r="I8" s="30">
        <v>1999142.42</v>
      </c>
      <c r="J8" s="30">
        <v>564186.9</v>
      </c>
      <c r="K8" s="30">
        <v>1400983.7</v>
      </c>
      <c r="L8" s="30">
        <v>1040673.68</v>
      </c>
    </row>
    <row r="9" spans="1:12" ht="26.25" customHeight="1">
      <c r="A9" s="7">
        <v>1113</v>
      </c>
      <c r="B9" s="7" t="s">
        <v>122</v>
      </c>
      <c r="C9" s="30">
        <v>922422.08</v>
      </c>
      <c r="D9" s="30">
        <v>1230632.14</v>
      </c>
      <c r="E9" s="31">
        <v>1195861.64</v>
      </c>
      <c r="F9" s="31">
        <v>1198797.05</v>
      </c>
      <c r="G9" s="30">
        <v>1295917.35</v>
      </c>
      <c r="H9" s="30">
        <v>1530110.4</v>
      </c>
      <c r="I9" s="30">
        <v>1803661.46</v>
      </c>
      <c r="J9" s="30">
        <v>2061663.9</v>
      </c>
      <c r="K9" s="30">
        <v>2195599.22</v>
      </c>
      <c r="L9" s="30">
        <v>2226630.29</v>
      </c>
    </row>
    <row r="10" spans="1:12" ht="24.75" customHeight="1">
      <c r="A10" s="7">
        <v>1121</v>
      </c>
      <c r="B10" s="7" t="s">
        <v>123</v>
      </c>
      <c r="C10" s="30">
        <v>16965631.8</v>
      </c>
      <c r="D10" s="30">
        <v>21616447.39</v>
      </c>
      <c r="E10" s="31">
        <v>15218889.96</v>
      </c>
      <c r="F10" s="31">
        <v>14654283.4</v>
      </c>
      <c r="G10" s="30">
        <v>13557232.73</v>
      </c>
      <c r="H10" s="30">
        <v>14057687.58</v>
      </c>
      <c r="I10" s="30">
        <v>17518367.2</v>
      </c>
      <c r="J10" s="30">
        <v>19705010.67</v>
      </c>
      <c r="K10" s="30">
        <v>20179627.55</v>
      </c>
      <c r="L10" s="30">
        <v>23008995.68</v>
      </c>
    </row>
    <row r="11" spans="1:12" ht="23.25" customHeight="1">
      <c r="A11" s="7">
        <v>1211</v>
      </c>
      <c r="B11" s="7" t="s">
        <v>96</v>
      </c>
      <c r="C11" s="30">
        <v>25368313.17</v>
      </c>
      <c r="D11" s="30">
        <v>31036218.59</v>
      </c>
      <c r="E11" s="31">
        <v>29060345</v>
      </c>
      <c r="F11" s="31">
        <v>31507431.25</v>
      </c>
      <c r="G11" s="30">
        <v>31015961</v>
      </c>
      <c r="H11" s="30">
        <v>30312046.75</v>
      </c>
      <c r="I11" s="30">
        <v>36388122.76</v>
      </c>
      <c r="J11" s="30">
        <v>39564540.52</v>
      </c>
      <c r="K11" s="30">
        <v>39972910.06</v>
      </c>
      <c r="L11" s="30">
        <v>41772542.1</v>
      </c>
    </row>
    <row r="12" spans="1:12" ht="28.5" customHeight="1">
      <c r="A12" s="7">
        <v>1511</v>
      </c>
      <c r="B12" s="7" t="s">
        <v>124</v>
      </c>
      <c r="C12" s="30">
        <v>1824541</v>
      </c>
      <c r="D12" s="30">
        <v>1902756</v>
      </c>
      <c r="E12" s="31">
        <v>2061764</v>
      </c>
      <c r="F12" s="31">
        <v>3278614</v>
      </c>
      <c r="G12" s="30">
        <v>3094453</v>
      </c>
      <c r="H12" s="30">
        <v>3752653</v>
      </c>
      <c r="I12" s="30">
        <v>3318181.21</v>
      </c>
      <c r="J12" s="30">
        <v>3671156.67</v>
      </c>
      <c r="K12" s="30">
        <v>3573646.61</v>
      </c>
      <c r="L12" s="30">
        <v>3625068.76</v>
      </c>
    </row>
    <row r="13" spans="1:12" ht="28.5" customHeight="1">
      <c r="A13" s="33"/>
      <c r="B13" s="10" t="s">
        <v>126</v>
      </c>
      <c r="C13" s="34">
        <f>SUM(C7:C12)</f>
        <v>60954972.14</v>
      </c>
      <c r="D13" s="34">
        <f aca="true" t="shared" si="0" ref="D13:K13">SUM(D7:D12)</f>
        <v>72493665.79</v>
      </c>
      <c r="E13" s="34">
        <f t="shared" si="0"/>
        <v>63383493.54000001</v>
      </c>
      <c r="F13" s="34">
        <f t="shared" si="0"/>
        <v>65839985.11</v>
      </c>
      <c r="G13" s="34">
        <f t="shared" si="0"/>
        <v>64866045.46</v>
      </c>
      <c r="H13" s="34">
        <f t="shared" si="0"/>
        <v>65250881.11</v>
      </c>
      <c r="I13" s="34">
        <f t="shared" si="0"/>
        <v>78544655.37999998</v>
      </c>
      <c r="J13" s="34">
        <f t="shared" si="0"/>
        <v>83744632.04</v>
      </c>
      <c r="K13" s="34">
        <f t="shared" si="0"/>
        <v>85895506.55</v>
      </c>
      <c r="L13" s="34">
        <f>SUM(L7:L12)</f>
        <v>92974209.63000001</v>
      </c>
    </row>
    <row r="14" ht="12.75">
      <c r="B14" s="32"/>
    </row>
    <row r="15" ht="12.75">
      <c r="B15" s="32"/>
    </row>
  </sheetData>
  <sheetProtection/>
  <mergeCells count="1">
    <mergeCell ref="C5:L5"/>
  </mergeCells>
  <printOptions/>
  <pageMargins left="0.75" right="0.75" top="1" bottom="1" header="0.4921259845" footer="0.4921259845"/>
  <pageSetup fitToHeight="0" fitToWidth="1"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tabColor indexed="33"/>
  </sheetPr>
  <dimension ref="A1:R75"/>
  <sheetViews>
    <sheetView zoomScalePageLayoutView="0" workbookViewId="0" topLeftCell="A31">
      <selection activeCell="A35" sqref="A35:C35"/>
    </sheetView>
  </sheetViews>
  <sheetFormatPr defaultColWidth="9.140625" defaultRowHeight="12.75"/>
  <cols>
    <col min="1" max="1" width="30.8515625" style="2" customWidth="1"/>
    <col min="2" max="2" width="17.28125" style="2" customWidth="1"/>
    <col min="3" max="3" width="15.57421875" style="2" customWidth="1"/>
    <col min="4" max="4" width="12.57421875" style="2" customWidth="1"/>
    <col min="5" max="16384" width="9.140625" style="2" customWidth="1"/>
  </cols>
  <sheetData>
    <row r="1" ht="12.75">
      <c r="A1" s="2" t="s">
        <v>186</v>
      </c>
    </row>
    <row r="3" ht="15.75">
      <c r="A3" s="5" t="s">
        <v>246</v>
      </c>
    </row>
    <row r="4" ht="12.75">
      <c r="A4" s="29"/>
    </row>
    <row r="5" spans="1:5" ht="12.75">
      <c r="A5" s="99"/>
      <c r="B5" s="217" t="s">
        <v>90</v>
      </c>
      <c r="C5" s="218"/>
      <c r="D5" s="99"/>
      <c r="E5" s="99"/>
    </row>
    <row r="6" spans="1:5" ht="25.5">
      <c r="A6" s="101" t="s">
        <v>127</v>
      </c>
      <c r="B6" s="101" t="s">
        <v>51</v>
      </c>
      <c r="C6" s="101" t="s">
        <v>52</v>
      </c>
      <c r="D6" s="101" t="s">
        <v>48</v>
      </c>
      <c r="E6" s="101" t="s">
        <v>256</v>
      </c>
    </row>
    <row r="7" spans="1:5" ht="25.5">
      <c r="A7" s="98" t="s">
        <v>128</v>
      </c>
      <c r="B7" s="31">
        <v>6118900</v>
      </c>
      <c r="C7" s="31">
        <v>6118900</v>
      </c>
      <c r="D7" s="105"/>
      <c r="E7" s="97">
        <v>4112</v>
      </c>
    </row>
    <row r="8" spans="1:5" ht="12.75">
      <c r="A8" s="96" t="s">
        <v>53</v>
      </c>
      <c r="B8" s="34">
        <f>SUM(B7:B7)</f>
        <v>6118900</v>
      </c>
      <c r="C8" s="34">
        <f>SUM(C7:C7)</f>
        <v>6118900</v>
      </c>
      <c r="D8" s="106"/>
      <c r="E8" s="107"/>
    </row>
    <row r="9" spans="1:5" ht="25.5">
      <c r="A9" s="102" t="s">
        <v>88</v>
      </c>
      <c r="B9" s="30">
        <v>120000</v>
      </c>
      <c r="C9" s="30">
        <v>120000</v>
      </c>
      <c r="D9" s="105">
        <v>14004</v>
      </c>
      <c r="E9" s="97">
        <v>4116</v>
      </c>
    </row>
    <row r="10" spans="1:7" ht="25.5">
      <c r="A10" s="102" t="s">
        <v>88</v>
      </c>
      <c r="B10" s="30">
        <v>54500</v>
      </c>
      <c r="C10" s="30">
        <v>54500</v>
      </c>
      <c r="D10" s="105">
        <v>14004</v>
      </c>
      <c r="E10" s="97">
        <v>4116</v>
      </c>
      <c r="G10" s="14"/>
    </row>
    <row r="11" spans="1:5" ht="25.5">
      <c r="A11" s="102" t="s">
        <v>88</v>
      </c>
      <c r="B11" s="30">
        <v>50000</v>
      </c>
      <c r="C11" s="30">
        <v>50000</v>
      </c>
      <c r="D11" s="105">
        <v>211</v>
      </c>
      <c r="E11" s="97">
        <v>4122</v>
      </c>
    </row>
    <row r="12" spans="1:5" ht="25.5">
      <c r="A12" s="102" t="s">
        <v>88</v>
      </c>
      <c r="B12" s="30">
        <v>42180</v>
      </c>
      <c r="C12" s="30">
        <v>42180</v>
      </c>
      <c r="D12" s="105">
        <v>211</v>
      </c>
      <c r="E12" s="97">
        <v>4122</v>
      </c>
    </row>
    <row r="13" spans="1:5" ht="12.75">
      <c r="A13" s="102" t="s">
        <v>268</v>
      </c>
      <c r="B13" s="30">
        <v>17879</v>
      </c>
      <c r="C13" s="30">
        <v>17879</v>
      </c>
      <c r="D13" s="105"/>
      <c r="E13" s="97"/>
    </row>
    <row r="14" spans="1:5" ht="25.5">
      <c r="A14" s="102" t="s">
        <v>202</v>
      </c>
      <c r="B14" s="30">
        <v>24500</v>
      </c>
      <c r="C14" s="30">
        <v>24500</v>
      </c>
      <c r="D14" s="105">
        <v>675</v>
      </c>
      <c r="E14" s="97">
        <v>4122</v>
      </c>
    </row>
    <row r="15" spans="1:5" ht="25.5">
      <c r="A15" s="102" t="s">
        <v>257</v>
      </c>
      <c r="B15" s="30">
        <v>63756</v>
      </c>
      <c r="C15" s="30">
        <v>63756</v>
      </c>
      <c r="D15" s="105">
        <v>201</v>
      </c>
      <c r="E15" s="97">
        <v>4122</v>
      </c>
    </row>
    <row r="16" spans="1:5" ht="25.5">
      <c r="A16" s="102" t="s">
        <v>264</v>
      </c>
      <c r="B16" s="30">
        <v>64532.5</v>
      </c>
      <c r="C16" s="30">
        <v>64532.5</v>
      </c>
      <c r="D16" s="105">
        <v>341</v>
      </c>
      <c r="E16" s="97">
        <v>4122</v>
      </c>
    </row>
    <row r="17" spans="1:5" ht="25.5">
      <c r="A17" s="102" t="s">
        <v>265</v>
      </c>
      <c r="B17" s="30">
        <v>35000</v>
      </c>
      <c r="C17" s="30">
        <v>35000</v>
      </c>
      <c r="D17" s="105">
        <v>14018</v>
      </c>
      <c r="E17" s="97">
        <v>4116</v>
      </c>
    </row>
    <row r="18" spans="1:5" ht="25.5">
      <c r="A18" s="102" t="s">
        <v>255</v>
      </c>
      <c r="B18" s="30">
        <v>340900</v>
      </c>
      <c r="C18" s="30">
        <v>340900</v>
      </c>
      <c r="D18" s="105">
        <v>98193</v>
      </c>
      <c r="E18" s="97">
        <v>4111</v>
      </c>
    </row>
    <row r="19" spans="1:5" ht="38.25">
      <c r="A19" s="102" t="s">
        <v>203</v>
      </c>
      <c r="B19" s="30">
        <v>473500</v>
      </c>
      <c r="C19" s="30">
        <v>473500</v>
      </c>
      <c r="D19" s="105">
        <v>13015</v>
      </c>
      <c r="E19" s="97">
        <v>4116</v>
      </c>
    </row>
    <row r="20" spans="1:5" ht="25.5">
      <c r="A20" s="97" t="s">
        <v>266</v>
      </c>
      <c r="B20" s="30">
        <v>1755000</v>
      </c>
      <c r="C20" s="30">
        <v>1755000</v>
      </c>
      <c r="D20" s="105">
        <v>34054</v>
      </c>
      <c r="E20" s="97">
        <v>4116</v>
      </c>
    </row>
    <row r="21" spans="1:5" ht="38.25">
      <c r="A21" s="97" t="s">
        <v>267</v>
      </c>
      <c r="B21" s="30">
        <v>1000000</v>
      </c>
      <c r="C21" s="30">
        <v>1000000</v>
      </c>
      <c r="D21" s="105">
        <v>34054</v>
      </c>
      <c r="E21" s="97">
        <v>4116</v>
      </c>
    </row>
    <row r="22" spans="1:5" ht="25.5">
      <c r="A22" s="102" t="s">
        <v>258</v>
      </c>
      <c r="B22" s="30">
        <v>2202050.5</v>
      </c>
      <c r="C22" s="30">
        <v>2202050.5</v>
      </c>
      <c r="D22" s="105">
        <v>88005</v>
      </c>
      <c r="E22" s="97">
        <v>4123</v>
      </c>
    </row>
    <row r="23" spans="1:5" ht="25.5">
      <c r="A23" s="102" t="s">
        <v>259</v>
      </c>
      <c r="B23" s="30">
        <v>28038705.44</v>
      </c>
      <c r="C23" s="30">
        <v>28038705.44</v>
      </c>
      <c r="D23" s="105">
        <v>88505</v>
      </c>
      <c r="E23" s="97">
        <v>4223</v>
      </c>
    </row>
    <row r="24" spans="1:5" ht="25.5">
      <c r="A24" s="102" t="s">
        <v>260</v>
      </c>
      <c r="B24" s="30">
        <v>464798.51</v>
      </c>
      <c r="C24" s="30">
        <v>464798.51</v>
      </c>
      <c r="D24" s="105">
        <v>88005</v>
      </c>
      <c r="E24" s="97">
        <v>4123</v>
      </c>
    </row>
    <row r="25" spans="1:5" ht="25.5">
      <c r="A25" s="102" t="s">
        <v>261</v>
      </c>
      <c r="B25" s="30">
        <v>3814478.25</v>
      </c>
      <c r="C25" s="30">
        <v>3814478.25</v>
      </c>
      <c r="D25" s="105">
        <v>88505</v>
      </c>
      <c r="E25" s="97">
        <v>4223</v>
      </c>
    </row>
    <row r="26" spans="1:5" ht="25.5">
      <c r="A26" s="102" t="s">
        <v>262</v>
      </c>
      <c r="B26" s="30">
        <v>106272</v>
      </c>
      <c r="C26" s="30">
        <v>106272</v>
      </c>
      <c r="D26" s="105">
        <v>170919</v>
      </c>
      <c r="E26" s="97">
        <v>4116</v>
      </c>
    </row>
    <row r="27" spans="1:5" ht="25.5">
      <c r="A27" s="102" t="s">
        <v>263</v>
      </c>
      <c r="B27" s="30">
        <v>1746264</v>
      </c>
      <c r="C27" s="30">
        <v>1746264</v>
      </c>
      <c r="D27" s="105">
        <v>17973</v>
      </c>
      <c r="E27" s="97">
        <v>4216</v>
      </c>
    </row>
    <row r="28" spans="1:5" ht="12.75">
      <c r="A28" s="96" t="s">
        <v>130</v>
      </c>
      <c r="B28" s="34">
        <f>SUM(B9:B27)</f>
        <v>40414316.199999996</v>
      </c>
      <c r="C28" s="34">
        <f>SUM(C9:C27)</f>
        <v>40414316.199999996</v>
      </c>
      <c r="D28" s="97"/>
      <c r="E28" s="97"/>
    </row>
    <row r="29" spans="1:5" ht="12.75">
      <c r="A29" s="96" t="s">
        <v>129</v>
      </c>
      <c r="B29" s="34">
        <f>SUM(B8,B28)</f>
        <v>46533216.199999996</v>
      </c>
      <c r="C29" s="34">
        <f>SUM(C8,C28)</f>
        <v>46533216.199999996</v>
      </c>
      <c r="D29" s="97"/>
      <c r="E29" s="97"/>
    </row>
    <row r="30" spans="1:5" ht="12.75">
      <c r="A30" s="103"/>
      <c r="B30" s="20"/>
      <c r="C30" s="20"/>
      <c r="D30" s="108"/>
      <c r="E30" s="108"/>
    </row>
    <row r="31" spans="1:5" ht="12.75">
      <c r="A31" s="103"/>
      <c r="B31" s="20"/>
      <c r="C31" s="20"/>
      <c r="D31" s="108"/>
      <c r="E31" s="108"/>
    </row>
    <row r="32" spans="1:5" ht="12.75">
      <c r="A32" s="103"/>
      <c r="B32" s="20"/>
      <c r="C32" s="20"/>
      <c r="D32" s="108"/>
      <c r="E32" s="108"/>
    </row>
    <row r="33" spans="1:5" ht="12.75">
      <c r="A33" s="103"/>
      <c r="B33" s="20"/>
      <c r="C33" s="20"/>
      <c r="D33" s="108"/>
      <c r="E33" s="108"/>
    </row>
    <row r="34" spans="1:5" s="37" customFormat="1" ht="12.75">
      <c r="A34" s="103"/>
      <c r="B34" s="20"/>
      <c r="C34" s="20"/>
      <c r="D34" s="104"/>
      <c r="E34" s="104"/>
    </row>
    <row r="35" spans="1:18" ht="15.75">
      <c r="A35" s="219" t="s">
        <v>269</v>
      </c>
      <c r="B35" s="220"/>
      <c r="C35" s="221"/>
      <c r="D35" s="99"/>
      <c r="E35" s="99"/>
      <c r="F35"/>
      <c r="G35"/>
      <c r="H35"/>
      <c r="I35"/>
      <c r="J35"/>
      <c r="K35"/>
      <c r="L35"/>
      <c r="M35"/>
      <c r="N35"/>
      <c r="O35"/>
      <c r="P35"/>
      <c r="Q35"/>
      <c r="R35"/>
    </row>
    <row r="36" spans="1:18" ht="15.75">
      <c r="A36" s="109"/>
      <c r="B36" s="110"/>
      <c r="C36" s="111"/>
      <c r="D36" s="99"/>
      <c r="E36" s="99"/>
      <c r="F36"/>
      <c r="G36"/>
      <c r="H36"/>
      <c r="I36"/>
      <c r="J36"/>
      <c r="K36"/>
      <c r="L36"/>
      <c r="M36"/>
      <c r="N36"/>
      <c r="O36"/>
      <c r="P36"/>
      <c r="Q36"/>
      <c r="R36"/>
    </row>
    <row r="37" spans="1:18" ht="12.75">
      <c r="A37" s="99"/>
      <c r="B37" s="119"/>
      <c r="C37" s="215" t="s">
        <v>90</v>
      </c>
      <c r="D37" s="216"/>
      <c r="E37" s="99"/>
      <c r="F37"/>
      <c r="G37"/>
      <c r="H37"/>
      <c r="I37"/>
      <c r="J37"/>
      <c r="K37"/>
      <c r="L37"/>
      <c r="M37"/>
      <c r="N37"/>
      <c r="O37"/>
      <c r="P37"/>
      <c r="Q37"/>
      <c r="R37"/>
    </row>
    <row r="38" spans="1:18" ht="12.75">
      <c r="A38" s="101" t="s">
        <v>127</v>
      </c>
      <c r="B38" s="120" t="s">
        <v>54</v>
      </c>
      <c r="C38" s="120" t="s">
        <v>55</v>
      </c>
      <c r="D38" s="120" t="s">
        <v>56</v>
      </c>
      <c r="E38" s="99"/>
      <c r="F38"/>
      <c r="G38"/>
      <c r="H38"/>
      <c r="I38"/>
      <c r="J38"/>
      <c r="K38"/>
      <c r="L38"/>
      <c r="M38"/>
      <c r="N38"/>
      <c r="O38"/>
      <c r="P38"/>
      <c r="Q38"/>
      <c r="R38"/>
    </row>
    <row r="39" spans="1:18" ht="25.5">
      <c r="A39" s="102" t="s">
        <v>255</v>
      </c>
      <c r="B39" s="30">
        <v>340900</v>
      </c>
      <c r="C39" s="30">
        <v>331636</v>
      </c>
      <c r="D39" s="30">
        <f>SUM(B39-C39)</f>
        <v>9264</v>
      </c>
      <c r="E39" s="99"/>
      <c r="F39"/>
      <c r="G39"/>
      <c r="H39"/>
      <c r="I39"/>
      <c r="J39"/>
      <c r="K39"/>
      <c r="L39"/>
      <c r="M39"/>
      <c r="N39"/>
      <c r="O39"/>
      <c r="P39"/>
      <c r="Q39"/>
      <c r="R39"/>
    </row>
    <row r="40" spans="1:18" ht="25.5">
      <c r="A40" s="97" t="s">
        <v>266</v>
      </c>
      <c r="B40" s="30">
        <v>1755000</v>
      </c>
      <c r="C40" s="30">
        <v>1752497</v>
      </c>
      <c r="D40" s="30">
        <f>SUM(B40-C40)</f>
        <v>2503</v>
      </c>
      <c r="E40" s="99"/>
      <c r="F40"/>
      <c r="G40"/>
      <c r="H40"/>
      <c r="I40"/>
      <c r="J40"/>
      <c r="K40"/>
      <c r="L40"/>
      <c r="M40"/>
      <c r="N40"/>
      <c r="O40"/>
      <c r="P40"/>
      <c r="Q40"/>
      <c r="R40"/>
    </row>
    <row r="41" spans="1:18" ht="12.75">
      <c r="A41" s="96" t="s">
        <v>57</v>
      </c>
      <c r="B41" s="96"/>
      <c r="C41" s="96"/>
      <c r="D41" s="34">
        <f>SUM(D39:D40)</f>
        <v>11767</v>
      </c>
      <c r="E41" s="99"/>
      <c r="F41"/>
      <c r="G41"/>
      <c r="H41"/>
      <c r="I41"/>
      <c r="J41"/>
      <c r="K41"/>
      <c r="L41"/>
      <c r="M41"/>
      <c r="N41"/>
      <c r="O41"/>
      <c r="P41"/>
      <c r="Q41"/>
      <c r="R41"/>
    </row>
    <row r="42" spans="1:18" ht="12.75">
      <c r="A42" s="99"/>
      <c r="B42" s="99"/>
      <c r="C42" s="99"/>
      <c r="D42" s="99"/>
      <c r="E42" s="99"/>
      <c r="F42"/>
      <c r="G42"/>
      <c r="H42"/>
      <c r="I42"/>
      <c r="J42"/>
      <c r="K42"/>
      <c r="L42"/>
      <c r="M42"/>
      <c r="N42"/>
      <c r="O42"/>
      <c r="P42"/>
      <c r="Q42"/>
      <c r="R42"/>
    </row>
    <row r="43" spans="1:18" ht="15.75" customHeight="1">
      <c r="A43" s="219" t="s">
        <v>270</v>
      </c>
      <c r="B43" s="219"/>
      <c r="C43" s="219"/>
      <c r="D43" s="99"/>
      <c r="E43" s="99"/>
      <c r="F43"/>
      <c r="G43"/>
      <c r="H43"/>
      <c r="I43"/>
      <c r="J43"/>
      <c r="K43"/>
      <c r="L43"/>
      <c r="M43"/>
      <c r="N43"/>
      <c r="O43"/>
      <c r="P43"/>
      <c r="Q43"/>
      <c r="R43"/>
    </row>
    <row r="44" spans="1:18" ht="15" customHeight="1">
      <c r="A44" s="109"/>
      <c r="B44" s="109"/>
      <c r="C44" s="109"/>
      <c r="D44" s="99"/>
      <c r="E44" s="99"/>
      <c r="F44"/>
      <c r="G44"/>
      <c r="H44"/>
      <c r="I44"/>
      <c r="J44"/>
      <c r="K44"/>
      <c r="L44"/>
      <c r="M44"/>
      <c r="N44"/>
      <c r="O44"/>
      <c r="P44"/>
      <c r="Q44"/>
      <c r="R44"/>
    </row>
    <row r="45" spans="1:18" ht="12.75">
      <c r="A45" s="99"/>
      <c r="B45" s="119"/>
      <c r="C45" s="215" t="s">
        <v>90</v>
      </c>
      <c r="D45" s="216"/>
      <c r="E45" s="99"/>
      <c r="F45"/>
      <c r="G45"/>
      <c r="H45"/>
      <c r="I45"/>
      <c r="J45"/>
      <c r="K45"/>
      <c r="L45"/>
      <c r="M45"/>
      <c r="N45"/>
      <c r="O45"/>
      <c r="P45"/>
      <c r="Q45"/>
      <c r="R45"/>
    </row>
    <row r="46" spans="1:18" ht="12.75">
      <c r="A46" s="101" t="s">
        <v>127</v>
      </c>
      <c r="B46" s="120" t="s">
        <v>54</v>
      </c>
      <c r="C46" s="120" t="s">
        <v>55</v>
      </c>
      <c r="D46" s="120" t="s">
        <v>56</v>
      </c>
      <c r="E46" s="99"/>
      <c r="F46"/>
      <c r="G46"/>
      <c r="H46"/>
      <c r="I46"/>
      <c r="J46"/>
      <c r="K46"/>
      <c r="L46"/>
      <c r="M46"/>
      <c r="N46"/>
      <c r="O46"/>
      <c r="P46"/>
      <c r="Q46"/>
      <c r="R46"/>
    </row>
    <row r="47" spans="1:18" ht="25.5">
      <c r="A47" s="102" t="s">
        <v>264</v>
      </c>
      <c r="B47" s="30">
        <v>64532.5</v>
      </c>
      <c r="C47" s="30">
        <v>56365</v>
      </c>
      <c r="D47" s="30">
        <f>SUM(B47-C47)</f>
        <v>8167.5</v>
      </c>
      <c r="E47" s="121" t="s">
        <v>271</v>
      </c>
      <c r="F47"/>
      <c r="G47"/>
      <c r="H47"/>
      <c r="I47"/>
      <c r="J47"/>
      <c r="K47"/>
      <c r="L47"/>
      <c r="M47"/>
      <c r="N47"/>
      <c r="O47"/>
      <c r="P47"/>
      <c r="Q47"/>
      <c r="R47"/>
    </row>
    <row r="48" spans="1:18" ht="12.75">
      <c r="A48" s="96" t="s">
        <v>57</v>
      </c>
      <c r="B48" s="96"/>
      <c r="C48" s="96"/>
      <c r="D48" s="34">
        <f>SUM(D47:D47)</f>
        <v>8167.5</v>
      </c>
      <c r="F48"/>
      <c r="G48"/>
      <c r="H48"/>
      <c r="I48"/>
      <c r="J48"/>
      <c r="K48"/>
      <c r="L48"/>
      <c r="M48"/>
      <c r="N48"/>
      <c r="O48"/>
      <c r="P48"/>
      <c r="Q48"/>
      <c r="R48"/>
    </row>
    <row r="49" spans="1:18" s="29" customFormat="1" ht="11.25">
      <c r="A49" s="29" t="s">
        <v>272</v>
      </c>
      <c r="F49" s="122"/>
      <c r="G49" s="122"/>
      <c r="H49" s="122"/>
      <c r="I49" s="122"/>
      <c r="J49" s="122"/>
      <c r="K49" s="122"/>
      <c r="L49" s="122"/>
      <c r="M49" s="122"/>
      <c r="N49" s="122"/>
      <c r="O49" s="122"/>
      <c r="P49" s="122"/>
      <c r="Q49" s="122"/>
      <c r="R49" s="122"/>
    </row>
    <row r="50" spans="6:18" ht="12.75">
      <c r="F50"/>
      <c r="G50"/>
      <c r="H50"/>
      <c r="I50"/>
      <c r="J50"/>
      <c r="K50"/>
      <c r="L50"/>
      <c r="M50"/>
      <c r="N50"/>
      <c r="O50"/>
      <c r="P50"/>
      <c r="Q50"/>
      <c r="R50"/>
    </row>
    <row r="51" spans="6:18" ht="12.75">
      <c r="F51"/>
      <c r="G51"/>
      <c r="H51"/>
      <c r="I51"/>
      <c r="J51"/>
      <c r="K51"/>
      <c r="L51"/>
      <c r="M51"/>
      <c r="N51"/>
      <c r="O51"/>
      <c r="P51"/>
      <c r="Q51"/>
      <c r="R51"/>
    </row>
    <row r="52" spans="6:18" ht="12.75">
      <c r="F52"/>
      <c r="G52"/>
      <c r="H52"/>
      <c r="I52"/>
      <c r="J52"/>
      <c r="K52"/>
      <c r="L52"/>
      <c r="M52"/>
      <c r="N52"/>
      <c r="O52"/>
      <c r="P52"/>
      <c r="Q52"/>
      <c r="R52"/>
    </row>
    <row r="53" spans="6:18" ht="12.75">
      <c r="F53"/>
      <c r="G53"/>
      <c r="H53"/>
      <c r="I53"/>
      <c r="J53"/>
      <c r="K53"/>
      <c r="L53"/>
      <c r="M53"/>
      <c r="N53"/>
      <c r="O53"/>
      <c r="P53"/>
      <c r="Q53"/>
      <c r="R53"/>
    </row>
    <row r="54" spans="6:18" ht="12.75">
      <c r="F54"/>
      <c r="G54"/>
      <c r="H54"/>
      <c r="I54"/>
      <c r="J54"/>
      <c r="K54"/>
      <c r="L54"/>
      <c r="M54"/>
      <c r="N54"/>
      <c r="O54"/>
      <c r="P54"/>
      <c r="Q54"/>
      <c r="R54"/>
    </row>
    <row r="55" spans="6:18" ht="12.75">
      <c r="F55"/>
      <c r="G55"/>
      <c r="H55"/>
      <c r="I55"/>
      <c r="J55"/>
      <c r="K55"/>
      <c r="L55"/>
      <c r="M55"/>
      <c r="N55"/>
      <c r="O55"/>
      <c r="P55"/>
      <c r="Q55"/>
      <c r="R55"/>
    </row>
    <row r="56" spans="6:18" ht="12.75">
      <c r="F56"/>
      <c r="G56"/>
      <c r="H56"/>
      <c r="I56"/>
      <c r="J56"/>
      <c r="K56"/>
      <c r="L56"/>
      <c r="M56"/>
      <c r="N56"/>
      <c r="O56"/>
      <c r="P56"/>
      <c r="Q56"/>
      <c r="R56"/>
    </row>
    <row r="57" spans="6:18" ht="12.75">
      <c r="F57"/>
      <c r="G57"/>
      <c r="H57"/>
      <c r="I57"/>
      <c r="J57"/>
      <c r="K57"/>
      <c r="L57"/>
      <c r="M57"/>
      <c r="N57"/>
      <c r="O57"/>
      <c r="P57"/>
      <c r="Q57"/>
      <c r="R57"/>
    </row>
    <row r="58" spans="6:18" ht="12.75">
      <c r="F58"/>
      <c r="G58"/>
      <c r="H58"/>
      <c r="I58"/>
      <c r="J58"/>
      <c r="K58"/>
      <c r="L58"/>
      <c r="M58"/>
      <c r="N58"/>
      <c r="O58"/>
      <c r="P58"/>
      <c r="Q58"/>
      <c r="R58"/>
    </row>
    <row r="59" spans="6:18" ht="12.75">
      <c r="F59"/>
      <c r="G59"/>
      <c r="H59"/>
      <c r="I59"/>
      <c r="J59"/>
      <c r="K59"/>
      <c r="L59"/>
      <c r="M59"/>
      <c r="N59"/>
      <c r="O59"/>
      <c r="P59"/>
      <c r="Q59"/>
      <c r="R59"/>
    </row>
    <row r="60" spans="6:18" ht="12.75">
      <c r="F60"/>
      <c r="G60"/>
      <c r="H60"/>
      <c r="I60"/>
      <c r="J60"/>
      <c r="K60"/>
      <c r="L60"/>
      <c r="M60"/>
      <c r="N60"/>
      <c r="O60"/>
      <c r="P60"/>
      <c r="Q60"/>
      <c r="R60"/>
    </row>
    <row r="61" spans="6:18" ht="12.75">
      <c r="F61"/>
      <c r="G61"/>
      <c r="H61"/>
      <c r="I61"/>
      <c r="J61"/>
      <c r="K61"/>
      <c r="L61"/>
      <c r="M61"/>
      <c r="N61"/>
      <c r="O61"/>
      <c r="P61"/>
      <c r="Q61"/>
      <c r="R61"/>
    </row>
    <row r="62" spans="6:18" ht="12.75">
      <c r="F62"/>
      <c r="G62"/>
      <c r="H62"/>
      <c r="I62"/>
      <c r="J62"/>
      <c r="K62"/>
      <c r="L62"/>
      <c r="M62"/>
      <c r="N62"/>
      <c r="O62"/>
      <c r="P62"/>
      <c r="Q62"/>
      <c r="R62"/>
    </row>
    <row r="63" spans="6:18" ht="12.75">
      <c r="F63"/>
      <c r="G63"/>
      <c r="H63"/>
      <c r="I63"/>
      <c r="J63"/>
      <c r="K63"/>
      <c r="L63"/>
      <c r="M63"/>
      <c r="N63"/>
      <c r="O63"/>
      <c r="P63"/>
      <c r="Q63"/>
      <c r="R63"/>
    </row>
    <row r="64" spans="6:18" ht="12.75">
      <c r="F64"/>
      <c r="G64"/>
      <c r="H64"/>
      <c r="I64"/>
      <c r="J64"/>
      <c r="K64"/>
      <c r="L64"/>
      <c r="M64"/>
      <c r="N64"/>
      <c r="O64"/>
      <c r="P64"/>
      <c r="Q64"/>
      <c r="R64"/>
    </row>
    <row r="65" spans="6:18" ht="12.75">
      <c r="F65"/>
      <c r="G65"/>
      <c r="H65"/>
      <c r="I65"/>
      <c r="J65"/>
      <c r="K65"/>
      <c r="L65"/>
      <c r="M65"/>
      <c r="N65"/>
      <c r="O65"/>
      <c r="P65"/>
      <c r="Q65"/>
      <c r="R65"/>
    </row>
    <row r="66" spans="6:18" ht="12.75">
      <c r="F66"/>
      <c r="G66"/>
      <c r="H66"/>
      <c r="I66"/>
      <c r="J66"/>
      <c r="K66"/>
      <c r="L66"/>
      <c r="M66"/>
      <c r="N66"/>
      <c r="O66"/>
      <c r="P66"/>
      <c r="Q66"/>
      <c r="R66"/>
    </row>
    <row r="67" spans="6:18" ht="12.75">
      <c r="F67"/>
      <c r="G67"/>
      <c r="H67"/>
      <c r="I67"/>
      <c r="J67"/>
      <c r="K67"/>
      <c r="L67"/>
      <c r="M67"/>
      <c r="N67"/>
      <c r="O67"/>
      <c r="P67"/>
      <c r="Q67"/>
      <c r="R67"/>
    </row>
    <row r="68" spans="6:18" ht="12.75">
      <c r="F68"/>
      <c r="G68"/>
      <c r="H68"/>
      <c r="I68"/>
      <c r="J68"/>
      <c r="K68"/>
      <c r="L68"/>
      <c r="M68"/>
      <c r="N68"/>
      <c r="O68"/>
      <c r="P68"/>
      <c r="Q68"/>
      <c r="R68"/>
    </row>
    <row r="69" spans="6:18" ht="12.75">
      <c r="F69"/>
      <c r="G69"/>
      <c r="H69"/>
      <c r="I69"/>
      <c r="J69"/>
      <c r="K69"/>
      <c r="L69"/>
      <c r="M69"/>
      <c r="N69"/>
      <c r="O69"/>
      <c r="P69"/>
      <c r="Q69"/>
      <c r="R69"/>
    </row>
    <row r="70" spans="6:18" ht="12.75">
      <c r="F70"/>
      <c r="G70"/>
      <c r="H70"/>
      <c r="I70"/>
      <c r="J70"/>
      <c r="K70"/>
      <c r="L70"/>
      <c r="M70"/>
      <c r="N70"/>
      <c r="O70"/>
      <c r="P70"/>
      <c r="Q70"/>
      <c r="R70"/>
    </row>
    <row r="71" spans="6:18" ht="12.75">
      <c r="F71"/>
      <c r="G71"/>
      <c r="H71"/>
      <c r="I71"/>
      <c r="J71"/>
      <c r="K71"/>
      <c r="L71"/>
      <c r="M71"/>
      <c r="N71"/>
      <c r="O71"/>
      <c r="P71"/>
      <c r="Q71"/>
      <c r="R71"/>
    </row>
    <row r="72" spans="6:18" ht="12.75">
      <c r="F72"/>
      <c r="G72"/>
      <c r="H72"/>
      <c r="I72"/>
      <c r="J72"/>
      <c r="K72"/>
      <c r="L72"/>
      <c r="M72"/>
      <c r="N72"/>
      <c r="O72"/>
      <c r="P72"/>
      <c r="Q72"/>
      <c r="R72"/>
    </row>
    <row r="73" spans="6:18" ht="12.75">
      <c r="F73"/>
      <c r="G73"/>
      <c r="H73"/>
      <c r="I73"/>
      <c r="J73"/>
      <c r="K73"/>
      <c r="L73"/>
      <c r="M73"/>
      <c r="N73"/>
      <c r="O73"/>
      <c r="P73"/>
      <c r="Q73"/>
      <c r="R73"/>
    </row>
    <row r="74" spans="6:18" ht="12.75">
      <c r="F74"/>
      <c r="G74"/>
      <c r="H74"/>
      <c r="I74"/>
      <c r="J74"/>
      <c r="K74"/>
      <c r="L74"/>
      <c r="M74"/>
      <c r="N74"/>
      <c r="O74"/>
      <c r="P74"/>
      <c r="Q74"/>
      <c r="R74"/>
    </row>
    <row r="75" spans="6:18" ht="12.75">
      <c r="F75"/>
      <c r="G75"/>
      <c r="H75"/>
      <c r="I75"/>
      <c r="J75"/>
      <c r="K75"/>
      <c r="L75"/>
      <c r="M75"/>
      <c r="N75"/>
      <c r="O75"/>
      <c r="P75"/>
      <c r="Q75"/>
      <c r="R75"/>
    </row>
  </sheetData>
  <sheetProtection/>
  <mergeCells count="5">
    <mergeCell ref="C45:D45"/>
    <mergeCell ref="B5:C5"/>
    <mergeCell ref="A35:C35"/>
    <mergeCell ref="C37:D37"/>
    <mergeCell ref="A43:C43"/>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4"/>
  </sheetPr>
  <dimension ref="A1:L20"/>
  <sheetViews>
    <sheetView zoomScalePageLayoutView="0" workbookViewId="0" topLeftCell="A1">
      <selection activeCell="N7" sqref="N7"/>
    </sheetView>
  </sheetViews>
  <sheetFormatPr defaultColWidth="10.421875" defaultRowHeight="12.75"/>
  <cols>
    <col min="1" max="1" width="4.7109375" style="2" customWidth="1"/>
    <col min="2" max="2" width="15.57421875" style="2" customWidth="1"/>
    <col min="3" max="3" width="22.421875" style="2" customWidth="1"/>
    <col min="4" max="4" width="14.140625" style="2" customWidth="1"/>
    <col min="5" max="11" width="10.421875" style="2" customWidth="1"/>
    <col min="12" max="12" width="12.00390625" style="2" customWidth="1"/>
    <col min="13" max="16384" width="10.421875" style="2" customWidth="1"/>
  </cols>
  <sheetData>
    <row r="1" ht="12.75">
      <c r="A1" s="2" t="s">
        <v>187</v>
      </c>
    </row>
    <row r="3" spans="1:12" s="92" customFormat="1" ht="15.75">
      <c r="A3" s="226" t="s">
        <v>278</v>
      </c>
      <c r="B3" s="226"/>
      <c r="C3" s="226"/>
      <c r="D3" s="226"/>
      <c r="E3" s="226"/>
      <c r="F3" s="226"/>
      <c r="G3" s="226"/>
      <c r="H3" s="226"/>
      <c r="I3" s="226"/>
      <c r="J3" s="226"/>
      <c r="K3" s="226"/>
      <c r="L3" s="226"/>
    </row>
    <row r="4" spans="1:12" ht="12.75">
      <c r="A4" s="228"/>
      <c r="B4" s="229"/>
      <c r="C4" s="229"/>
      <c r="D4" s="229"/>
      <c r="E4" s="229"/>
      <c r="F4" s="229"/>
      <c r="G4" s="229"/>
      <c r="H4" s="229"/>
      <c r="I4" s="229"/>
      <c r="J4" s="229"/>
      <c r="K4" s="229"/>
      <c r="L4" s="229"/>
    </row>
    <row r="5" spans="1:12" ht="50.25" customHeight="1">
      <c r="A5" s="129" t="s">
        <v>131</v>
      </c>
      <c r="B5" s="129" t="s">
        <v>132</v>
      </c>
      <c r="C5" s="129" t="s">
        <v>58</v>
      </c>
      <c r="D5" s="129" t="s">
        <v>277</v>
      </c>
      <c r="E5" s="129" t="s">
        <v>279</v>
      </c>
      <c r="F5" s="129" t="s">
        <v>273</v>
      </c>
      <c r="G5" s="129" t="s">
        <v>274</v>
      </c>
      <c r="H5" s="129" t="s">
        <v>275</v>
      </c>
      <c r="I5" s="129" t="s">
        <v>280</v>
      </c>
      <c r="J5" s="129" t="s">
        <v>309</v>
      </c>
      <c r="K5" s="129" t="s">
        <v>281</v>
      </c>
      <c r="L5" s="129" t="s">
        <v>282</v>
      </c>
    </row>
    <row r="6" spans="1:12" ht="12.75">
      <c r="A6" s="123">
        <v>1</v>
      </c>
      <c r="B6" s="123">
        <v>2</v>
      </c>
      <c r="C6" s="123">
        <v>3</v>
      </c>
      <c r="D6" s="123">
        <v>4</v>
      </c>
      <c r="E6" s="123">
        <v>5</v>
      </c>
      <c r="F6" s="123">
        <v>6</v>
      </c>
      <c r="G6" s="123">
        <v>7</v>
      </c>
      <c r="H6" s="123">
        <v>8</v>
      </c>
      <c r="I6" s="123">
        <v>9</v>
      </c>
      <c r="J6" s="123">
        <v>10</v>
      </c>
      <c r="K6" s="123">
        <v>11</v>
      </c>
      <c r="L6" s="123">
        <v>12</v>
      </c>
    </row>
    <row r="7" spans="1:12" ht="45">
      <c r="A7" s="127">
        <v>1</v>
      </c>
      <c r="B7" s="127" t="s">
        <v>283</v>
      </c>
      <c r="C7" s="127" t="s">
        <v>284</v>
      </c>
      <c r="D7" s="127" t="s">
        <v>285</v>
      </c>
      <c r="E7" s="128">
        <v>314618</v>
      </c>
      <c r="F7" s="128">
        <v>126018</v>
      </c>
      <c r="G7" s="128">
        <v>46600</v>
      </c>
      <c r="H7" s="128">
        <v>142000</v>
      </c>
      <c r="I7" s="128">
        <v>142000</v>
      </c>
      <c r="J7" s="128">
        <v>0</v>
      </c>
      <c r="K7" s="128">
        <v>0</v>
      </c>
      <c r="L7" s="128">
        <v>0</v>
      </c>
    </row>
    <row r="8" spans="1:12" ht="45">
      <c r="A8" s="127">
        <v>2</v>
      </c>
      <c r="B8" s="127" t="s">
        <v>286</v>
      </c>
      <c r="C8" s="127" t="s">
        <v>288</v>
      </c>
      <c r="D8" s="127" t="s">
        <v>287</v>
      </c>
      <c r="E8" s="128">
        <v>651547</v>
      </c>
      <c r="F8" s="128">
        <v>373547</v>
      </c>
      <c r="G8" s="128">
        <v>0</v>
      </c>
      <c r="H8" s="128">
        <v>278000</v>
      </c>
      <c r="I8" s="128">
        <v>278000</v>
      </c>
      <c r="J8" s="128">
        <v>0</v>
      </c>
      <c r="K8" s="128">
        <v>0</v>
      </c>
      <c r="L8" s="128">
        <v>0</v>
      </c>
    </row>
    <row r="9" spans="1:12" ht="33.75">
      <c r="A9" s="123">
        <v>3</v>
      </c>
      <c r="B9" s="127" t="s">
        <v>289</v>
      </c>
      <c r="C9" s="127" t="s">
        <v>290</v>
      </c>
      <c r="D9" s="127" t="s">
        <v>291</v>
      </c>
      <c r="E9" s="128">
        <v>128700</v>
      </c>
      <c r="F9" s="128">
        <v>51830</v>
      </c>
      <c r="G9" s="128">
        <v>19870</v>
      </c>
      <c r="H9" s="128">
        <v>57000</v>
      </c>
      <c r="I9" s="128">
        <v>57000</v>
      </c>
      <c r="J9" s="128">
        <v>0</v>
      </c>
      <c r="K9" s="128">
        <v>0</v>
      </c>
      <c r="L9" s="128">
        <v>0</v>
      </c>
    </row>
    <row r="10" spans="1:12" ht="78.75">
      <c r="A10" s="123">
        <v>4</v>
      </c>
      <c r="B10" s="127" t="s">
        <v>292</v>
      </c>
      <c r="C10" s="127" t="s">
        <v>293</v>
      </c>
      <c r="D10" s="127" t="s">
        <v>294</v>
      </c>
      <c r="E10" s="128">
        <v>249293</v>
      </c>
      <c r="F10" s="128">
        <v>108743</v>
      </c>
      <c r="G10" s="128">
        <v>35550</v>
      </c>
      <c r="H10" s="128">
        <v>105000</v>
      </c>
      <c r="I10" s="128">
        <v>105000</v>
      </c>
      <c r="J10" s="128">
        <v>0</v>
      </c>
      <c r="K10" s="128">
        <v>0</v>
      </c>
      <c r="L10" s="128">
        <v>0</v>
      </c>
    </row>
    <row r="11" spans="1:12" ht="22.5">
      <c r="A11" s="123">
        <v>5</v>
      </c>
      <c r="B11" s="127" t="s">
        <v>295</v>
      </c>
      <c r="C11" s="127" t="s">
        <v>297</v>
      </c>
      <c r="D11" s="127" t="s">
        <v>296</v>
      </c>
      <c r="E11" s="128">
        <v>289264.15</v>
      </c>
      <c r="F11" s="128">
        <v>116121.15</v>
      </c>
      <c r="G11" s="128">
        <v>43646</v>
      </c>
      <c r="H11" s="128">
        <v>132000</v>
      </c>
      <c r="I11" s="128">
        <v>129497</v>
      </c>
      <c r="J11" s="128">
        <v>2503</v>
      </c>
      <c r="K11" s="128">
        <v>0</v>
      </c>
      <c r="L11" s="128">
        <v>2503</v>
      </c>
    </row>
    <row r="12" spans="1:12" ht="33.75">
      <c r="A12" s="123">
        <v>6</v>
      </c>
      <c r="B12" s="127" t="s">
        <v>298</v>
      </c>
      <c r="C12" s="127" t="s">
        <v>299</v>
      </c>
      <c r="D12" s="127" t="s">
        <v>287</v>
      </c>
      <c r="E12" s="128">
        <v>235920</v>
      </c>
      <c r="F12" s="128">
        <v>130920</v>
      </c>
      <c r="G12" s="128">
        <v>0</v>
      </c>
      <c r="H12" s="128">
        <v>105000</v>
      </c>
      <c r="I12" s="128">
        <v>105000</v>
      </c>
      <c r="J12" s="128">
        <v>0</v>
      </c>
      <c r="K12" s="128">
        <v>0</v>
      </c>
      <c r="L12" s="128">
        <v>0</v>
      </c>
    </row>
    <row r="13" spans="1:12" ht="45">
      <c r="A13" s="127">
        <v>7</v>
      </c>
      <c r="B13" s="127" t="s">
        <v>300</v>
      </c>
      <c r="C13" s="127" t="s">
        <v>302</v>
      </c>
      <c r="D13" s="127" t="s">
        <v>301</v>
      </c>
      <c r="E13" s="128">
        <v>1027283.5</v>
      </c>
      <c r="F13" s="128">
        <v>283.5</v>
      </c>
      <c r="G13" s="128">
        <v>91000</v>
      </c>
      <c r="H13" s="128">
        <v>936000</v>
      </c>
      <c r="I13" s="128">
        <v>936000</v>
      </c>
      <c r="J13" s="128">
        <v>0</v>
      </c>
      <c r="K13" s="128">
        <v>0</v>
      </c>
      <c r="L13" s="128">
        <v>0</v>
      </c>
    </row>
    <row r="14" spans="1:12" ht="12.75">
      <c r="A14" s="222" t="s">
        <v>129</v>
      </c>
      <c r="B14" s="223"/>
      <c r="C14" s="223"/>
      <c r="D14" s="224"/>
      <c r="E14" s="130">
        <v>2896625.65</v>
      </c>
      <c r="F14" s="130">
        <v>907462.65</v>
      </c>
      <c r="G14" s="130">
        <v>236666</v>
      </c>
      <c r="H14" s="130">
        <v>1755000</v>
      </c>
      <c r="I14" s="130">
        <v>1752497</v>
      </c>
      <c r="J14" s="130">
        <v>2503</v>
      </c>
      <c r="K14" s="130">
        <v>0</v>
      </c>
      <c r="L14" s="130">
        <v>2503</v>
      </c>
    </row>
    <row r="15" spans="1:12" ht="12.75">
      <c r="A15" s="225"/>
      <c r="B15" s="225"/>
      <c r="C15" s="225"/>
      <c r="D15" s="225"/>
      <c r="E15" s="225"/>
      <c r="F15" s="225"/>
      <c r="G15" s="225"/>
      <c r="H15" s="225"/>
      <c r="I15" s="225"/>
      <c r="J15" s="225"/>
      <c r="K15" s="225"/>
      <c r="L15" s="225"/>
    </row>
    <row r="16" spans="1:12" ht="12.75">
      <c r="A16" s="227" t="s">
        <v>305</v>
      </c>
      <c r="B16" s="227"/>
      <c r="C16" s="227"/>
      <c r="D16" s="227" t="s">
        <v>276</v>
      </c>
      <c r="E16" s="227"/>
      <c r="F16" s="227"/>
      <c r="G16" s="227"/>
      <c r="H16" s="227"/>
      <c r="I16" s="231" t="s">
        <v>310</v>
      </c>
      <c r="J16" s="231"/>
      <c r="K16" s="231"/>
      <c r="L16" s="231"/>
    </row>
    <row r="17" spans="1:12" ht="12.75">
      <c r="A17" s="227" t="s">
        <v>303</v>
      </c>
      <c r="B17" s="227"/>
      <c r="C17" s="227"/>
      <c r="D17" s="227" t="s">
        <v>306</v>
      </c>
      <c r="E17" s="227"/>
      <c r="F17" s="227"/>
      <c r="G17" s="227"/>
      <c r="H17" s="227"/>
      <c r="I17" s="232" t="s">
        <v>308</v>
      </c>
      <c r="J17" s="232"/>
      <c r="K17" s="232"/>
      <c r="L17" s="232"/>
    </row>
    <row r="18" spans="1:12" ht="12.75">
      <c r="A18" s="227" t="s">
        <v>304</v>
      </c>
      <c r="B18" s="227"/>
      <c r="C18" s="227"/>
      <c r="D18" s="227" t="s">
        <v>307</v>
      </c>
      <c r="E18" s="227"/>
      <c r="F18" s="227"/>
      <c r="G18" s="227"/>
      <c r="H18" s="227"/>
      <c r="I18" s="230"/>
      <c r="J18" s="230"/>
      <c r="K18" s="230"/>
      <c r="L18" s="230"/>
    </row>
    <row r="19" spans="1:12" ht="12.75">
      <c r="A19" s="125"/>
      <c r="B19" s="125"/>
      <c r="C19" s="125"/>
      <c r="D19" s="125"/>
      <c r="E19" s="125"/>
      <c r="F19" s="125"/>
      <c r="G19" s="125"/>
      <c r="H19" s="125"/>
      <c r="I19" s="125"/>
      <c r="J19" s="125"/>
      <c r="K19" s="125"/>
      <c r="L19" s="125"/>
    </row>
    <row r="20" spans="1:12" ht="12.75">
      <c r="A20" s="126"/>
      <c r="B20" s="126"/>
      <c r="C20" s="126"/>
      <c r="D20" s="126"/>
      <c r="E20" s="126"/>
      <c r="F20" s="126"/>
      <c r="G20" s="126"/>
      <c r="H20" s="126"/>
      <c r="I20" s="126"/>
      <c r="J20" s="126"/>
      <c r="K20" s="126"/>
      <c r="L20" s="126"/>
    </row>
  </sheetData>
  <sheetProtection/>
  <mergeCells count="13">
    <mergeCell ref="I18:L18"/>
    <mergeCell ref="I16:L16"/>
    <mergeCell ref="I17:L17"/>
    <mergeCell ref="A17:C17"/>
    <mergeCell ref="A18:C18"/>
    <mergeCell ref="D16:H16"/>
    <mergeCell ref="D17:H17"/>
    <mergeCell ref="D18:H18"/>
    <mergeCell ref="A14:D14"/>
    <mergeCell ref="A15:L15"/>
    <mergeCell ref="A3:L3"/>
    <mergeCell ref="A16:C16"/>
    <mergeCell ref="A4:L4"/>
  </mergeCells>
  <printOptions/>
  <pageMargins left="0.75" right="0.75" top="1" bottom="1" header="0.4921259845" footer="0.4921259845"/>
  <pageSetup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sheetPr>
    <tabColor indexed="14"/>
  </sheetPr>
  <dimension ref="A1:F53"/>
  <sheetViews>
    <sheetView workbookViewId="0" topLeftCell="A43">
      <selection activeCell="A3" sqref="A3"/>
    </sheetView>
  </sheetViews>
  <sheetFormatPr defaultColWidth="9.140625" defaultRowHeight="12.75"/>
  <cols>
    <col min="1" max="1" width="5.57421875" style="0" customWidth="1"/>
    <col min="2" max="2" width="27.7109375" style="0" customWidth="1"/>
    <col min="3" max="3" width="61.00390625" style="0" customWidth="1"/>
  </cols>
  <sheetData>
    <row r="1" spans="1:4" ht="12.75">
      <c r="A1" s="2" t="s">
        <v>201</v>
      </c>
      <c r="B1" s="2"/>
      <c r="C1" s="40"/>
      <c r="D1" s="2"/>
    </row>
    <row r="2" spans="1:4" ht="15.75">
      <c r="A2" s="5"/>
      <c r="B2" s="2"/>
      <c r="C2" s="40"/>
      <c r="D2" s="2"/>
    </row>
    <row r="3" s="100" customFormat="1" ht="16.5" customHeight="1">
      <c r="A3" s="5" t="s">
        <v>254</v>
      </c>
    </row>
    <row r="4" spans="1:4" ht="12.75">
      <c r="A4" s="2"/>
      <c r="B4" s="2"/>
      <c r="C4" s="40"/>
      <c r="D4" s="151" t="s">
        <v>229</v>
      </c>
    </row>
    <row r="5" spans="1:4" ht="12.75">
      <c r="A5" s="10" t="s">
        <v>196</v>
      </c>
      <c r="B5" s="10" t="s">
        <v>111</v>
      </c>
      <c r="C5" s="10" t="s">
        <v>194</v>
      </c>
      <c r="D5" s="132" t="s">
        <v>6</v>
      </c>
    </row>
    <row r="6" spans="1:4" ht="12.75">
      <c r="A6" s="133">
        <v>2143</v>
      </c>
      <c r="B6" s="133" t="s">
        <v>197</v>
      </c>
      <c r="C6" s="133"/>
      <c r="D6" s="135"/>
    </row>
    <row r="7" spans="1:4" ht="33.75">
      <c r="A7" s="134"/>
      <c r="B7" s="136" t="s">
        <v>316</v>
      </c>
      <c r="C7" s="136" t="s">
        <v>7</v>
      </c>
      <c r="D7" s="137">
        <v>40</v>
      </c>
    </row>
    <row r="8" spans="1:4" ht="12.75">
      <c r="A8" s="133">
        <v>2212</v>
      </c>
      <c r="B8" s="133" t="s">
        <v>208</v>
      </c>
      <c r="C8" s="138"/>
      <c r="D8" s="135"/>
    </row>
    <row r="9" spans="1:4" ht="22.5">
      <c r="A9" s="134"/>
      <c r="B9" s="136" t="s">
        <v>317</v>
      </c>
      <c r="C9" s="136" t="s">
        <v>11</v>
      </c>
      <c r="D9" s="137">
        <v>999</v>
      </c>
    </row>
    <row r="10" spans="1:4" ht="12.75">
      <c r="A10" s="133">
        <v>2219</v>
      </c>
      <c r="B10" s="133" t="s">
        <v>195</v>
      </c>
      <c r="C10" s="138"/>
      <c r="D10" s="135"/>
    </row>
    <row r="11" spans="1:6" ht="22.5">
      <c r="A11" s="136"/>
      <c r="B11" s="136" t="s">
        <v>314</v>
      </c>
      <c r="C11" s="139" t="s">
        <v>315</v>
      </c>
      <c r="D11" s="137">
        <v>873</v>
      </c>
      <c r="E11" s="2"/>
      <c r="F11" s="2"/>
    </row>
    <row r="12" spans="1:6" ht="22.5">
      <c r="A12" s="136"/>
      <c r="B12" s="140" t="s">
        <v>318</v>
      </c>
      <c r="C12" s="139" t="s">
        <v>12</v>
      </c>
      <c r="D12" s="137">
        <v>482</v>
      </c>
      <c r="E12" s="2"/>
      <c r="F12" s="2"/>
    </row>
    <row r="13" spans="1:6" ht="12.75">
      <c r="A13" s="133">
        <v>2321</v>
      </c>
      <c r="B13" s="133" t="s">
        <v>200</v>
      </c>
      <c r="C13" s="138"/>
      <c r="D13" s="135"/>
      <c r="E13" s="2"/>
      <c r="F13" s="2"/>
    </row>
    <row r="14" spans="1:6" ht="22.5">
      <c r="A14" s="134"/>
      <c r="B14" s="136" t="s">
        <v>319</v>
      </c>
      <c r="C14" s="141" t="s">
        <v>13</v>
      </c>
      <c r="D14" s="137">
        <v>55</v>
      </c>
      <c r="E14" s="37"/>
      <c r="F14" s="37"/>
    </row>
    <row r="15" spans="1:4" ht="12.75">
      <c r="A15" s="133">
        <v>3113</v>
      </c>
      <c r="B15" s="133" t="s">
        <v>204</v>
      </c>
      <c r="C15" s="138"/>
      <c r="D15" s="135"/>
    </row>
    <row r="16" spans="1:4" ht="45">
      <c r="A16" s="134"/>
      <c r="B16" s="136" t="s">
        <v>320</v>
      </c>
      <c r="C16" s="142" t="s">
        <v>1</v>
      </c>
      <c r="D16" s="137">
        <v>88</v>
      </c>
    </row>
    <row r="17" spans="1:4" ht="33.75">
      <c r="A17" s="134"/>
      <c r="B17" s="136" t="s">
        <v>252</v>
      </c>
      <c r="C17" s="143" t="s">
        <v>0</v>
      </c>
      <c r="D17" s="137">
        <v>140</v>
      </c>
    </row>
    <row r="18" spans="1:4" ht="22.5">
      <c r="A18" s="134"/>
      <c r="B18" s="136" t="s">
        <v>251</v>
      </c>
      <c r="C18" s="141" t="s">
        <v>14</v>
      </c>
      <c r="D18" s="137">
        <v>117</v>
      </c>
    </row>
    <row r="19" spans="1:4" ht="22.5">
      <c r="A19" s="133">
        <v>3322</v>
      </c>
      <c r="B19" s="133" t="s">
        <v>210</v>
      </c>
      <c r="C19" s="138"/>
      <c r="D19" s="135"/>
    </row>
    <row r="20" spans="1:4" ht="22.5">
      <c r="A20" s="134"/>
      <c r="B20" s="136" t="s">
        <v>312</v>
      </c>
      <c r="C20" s="141" t="s">
        <v>338</v>
      </c>
      <c r="D20" s="137">
        <v>95</v>
      </c>
    </row>
    <row r="21" spans="1:6" ht="12.75">
      <c r="A21" s="133">
        <v>3612</v>
      </c>
      <c r="B21" s="133" t="s">
        <v>198</v>
      </c>
      <c r="C21" s="138"/>
      <c r="D21" s="135"/>
      <c r="E21" s="2"/>
      <c r="F21" s="2"/>
    </row>
    <row r="22" spans="1:6" ht="22.5">
      <c r="A22" s="134"/>
      <c r="B22" s="136" t="s">
        <v>321</v>
      </c>
      <c r="C22" s="141" t="s">
        <v>15</v>
      </c>
      <c r="D22" s="137">
        <v>28</v>
      </c>
      <c r="E22" s="37"/>
      <c r="F22" s="37"/>
    </row>
    <row r="23" spans="1:6" ht="33.75">
      <c r="A23" s="134"/>
      <c r="B23" s="136" t="s">
        <v>326</v>
      </c>
      <c r="C23" s="141" t="s">
        <v>16</v>
      </c>
      <c r="D23" s="137">
        <v>97</v>
      </c>
      <c r="E23" s="144"/>
      <c r="F23" s="144"/>
    </row>
    <row r="24" spans="1:6" ht="12.75">
      <c r="A24" s="133">
        <v>3613</v>
      </c>
      <c r="B24" s="133" t="s">
        <v>207</v>
      </c>
      <c r="C24" s="138"/>
      <c r="D24" s="135"/>
      <c r="E24" s="2"/>
      <c r="F24" s="2"/>
    </row>
    <row r="25" spans="1:6" ht="22.5">
      <c r="A25" s="134"/>
      <c r="B25" s="145" t="s">
        <v>322</v>
      </c>
      <c r="C25" s="146" t="s">
        <v>323</v>
      </c>
      <c r="D25" s="137">
        <v>33</v>
      </c>
      <c r="E25" s="37"/>
      <c r="F25" s="37"/>
    </row>
    <row r="26" spans="1:6" ht="12.75">
      <c r="A26" s="133">
        <v>3631</v>
      </c>
      <c r="B26" s="133" t="s">
        <v>206</v>
      </c>
      <c r="C26" s="138"/>
      <c r="D26" s="135"/>
      <c r="E26" s="2"/>
      <c r="F26" s="2"/>
    </row>
    <row r="27" spans="1:4" ht="22.5">
      <c r="A27" s="134"/>
      <c r="B27" s="136" t="s">
        <v>324</v>
      </c>
      <c r="C27" s="139" t="s">
        <v>325</v>
      </c>
      <c r="D27" s="137">
        <v>1551</v>
      </c>
    </row>
    <row r="28" spans="1:4" ht="12.75">
      <c r="A28" s="133">
        <v>3635</v>
      </c>
      <c r="B28" s="133" t="s">
        <v>211</v>
      </c>
      <c r="C28" s="138"/>
      <c r="D28" s="135"/>
    </row>
    <row r="29" spans="1:4" ht="22.5">
      <c r="A29" s="134"/>
      <c r="B29" s="139" t="s">
        <v>327</v>
      </c>
      <c r="C29" s="146" t="s">
        <v>17</v>
      </c>
      <c r="D29" s="137">
        <v>607</v>
      </c>
    </row>
    <row r="30" spans="1:4" ht="22.5">
      <c r="A30" s="134"/>
      <c r="B30" s="139" t="s">
        <v>328</v>
      </c>
      <c r="C30" s="139" t="s">
        <v>3</v>
      </c>
      <c r="D30" s="137">
        <v>193</v>
      </c>
    </row>
    <row r="31" spans="1:4" ht="12.75">
      <c r="A31" s="133">
        <v>3639</v>
      </c>
      <c r="B31" s="133" t="s">
        <v>249</v>
      </c>
      <c r="C31" s="138"/>
      <c r="D31" s="135"/>
    </row>
    <row r="32" spans="1:4" ht="45">
      <c r="A32" s="134"/>
      <c r="B32" s="146" t="s">
        <v>253</v>
      </c>
      <c r="C32" s="139" t="s">
        <v>18</v>
      </c>
      <c r="D32" s="137">
        <v>80</v>
      </c>
    </row>
    <row r="33" spans="1:4" ht="22.5">
      <c r="A33" s="134"/>
      <c r="B33" s="146" t="s">
        <v>313</v>
      </c>
      <c r="C33" s="141" t="s">
        <v>19</v>
      </c>
      <c r="D33" s="137">
        <v>159</v>
      </c>
    </row>
    <row r="34" spans="1:4" ht="12.75">
      <c r="A34" s="133">
        <v>3713</v>
      </c>
      <c r="B34" s="133" t="s">
        <v>329</v>
      </c>
      <c r="C34" s="138"/>
      <c r="D34" s="135"/>
    </row>
    <row r="35" spans="1:4" ht="22.5">
      <c r="A35" s="134"/>
      <c r="B35" s="146" t="s">
        <v>330</v>
      </c>
      <c r="C35" s="139" t="s">
        <v>4</v>
      </c>
      <c r="D35" s="137">
        <v>137</v>
      </c>
    </row>
    <row r="36" spans="1:4" ht="12.75">
      <c r="A36" s="133">
        <v>3722</v>
      </c>
      <c r="B36" s="133" t="s">
        <v>209</v>
      </c>
      <c r="C36" s="138"/>
      <c r="D36" s="135"/>
    </row>
    <row r="37" spans="1:4" ht="56.25">
      <c r="A37" s="134"/>
      <c r="B37" s="136" t="s">
        <v>332</v>
      </c>
      <c r="C37" s="143" t="s">
        <v>20</v>
      </c>
      <c r="D37" s="137">
        <v>73</v>
      </c>
    </row>
    <row r="38" spans="1:6" ht="22.5">
      <c r="A38" s="134"/>
      <c r="B38" s="141" t="s">
        <v>331</v>
      </c>
      <c r="C38" s="146" t="s">
        <v>5</v>
      </c>
      <c r="D38" s="137">
        <v>19</v>
      </c>
      <c r="E38" s="2"/>
      <c r="F38" s="2"/>
    </row>
    <row r="39" spans="1:6" ht="12.75">
      <c r="A39" s="133">
        <v>3745</v>
      </c>
      <c r="B39" s="133" t="s">
        <v>193</v>
      </c>
      <c r="C39" s="138"/>
      <c r="D39" s="135"/>
      <c r="E39" s="2"/>
      <c r="F39" s="2"/>
    </row>
    <row r="40" spans="1:6" ht="56.25">
      <c r="A40" s="134"/>
      <c r="B40" s="136" t="s">
        <v>333</v>
      </c>
      <c r="C40" s="143" t="s">
        <v>21</v>
      </c>
      <c r="D40" s="137">
        <v>170</v>
      </c>
      <c r="E40" s="37"/>
      <c r="F40" s="37"/>
    </row>
    <row r="41" spans="1:6" ht="12.75">
      <c r="A41" s="133">
        <v>6171</v>
      </c>
      <c r="B41" s="133" t="s">
        <v>311</v>
      </c>
      <c r="C41" s="138"/>
      <c r="D41" s="135"/>
      <c r="E41" s="2"/>
      <c r="F41" s="2"/>
    </row>
    <row r="42" spans="1:6" ht="22.5">
      <c r="A42" s="134"/>
      <c r="B42" s="141" t="s">
        <v>334</v>
      </c>
      <c r="C42" s="136" t="s">
        <v>335</v>
      </c>
      <c r="D42" s="137">
        <v>100</v>
      </c>
      <c r="E42" s="37"/>
      <c r="F42" s="37"/>
    </row>
    <row r="43" spans="1:6" ht="12.75">
      <c r="A43" s="133">
        <v>6171</v>
      </c>
      <c r="B43" s="133" t="s">
        <v>205</v>
      </c>
      <c r="C43" s="138"/>
      <c r="D43" s="135"/>
      <c r="E43" s="2"/>
      <c r="F43" s="2"/>
    </row>
    <row r="44" spans="1:6" ht="33.75">
      <c r="A44" s="134"/>
      <c r="B44" s="141" t="s">
        <v>336</v>
      </c>
      <c r="C44" s="139" t="s">
        <v>22</v>
      </c>
      <c r="D44" s="137">
        <v>200</v>
      </c>
      <c r="E44" s="2"/>
      <c r="F44" s="2"/>
    </row>
    <row r="45" spans="1:4" ht="12.75">
      <c r="A45" s="133">
        <v>6171</v>
      </c>
      <c r="B45" s="133" t="s">
        <v>337</v>
      </c>
      <c r="C45" s="138"/>
      <c r="D45" s="135"/>
    </row>
    <row r="46" spans="1:4" ht="22.5">
      <c r="A46" s="134"/>
      <c r="B46" s="141" t="s">
        <v>250</v>
      </c>
      <c r="C46" s="136" t="s">
        <v>2</v>
      </c>
      <c r="D46" s="137">
        <v>1682</v>
      </c>
    </row>
    <row r="47" spans="1:4" ht="12.75">
      <c r="A47" s="132"/>
      <c r="B47" s="132" t="s">
        <v>199</v>
      </c>
      <c r="C47" s="132"/>
      <c r="D47" s="13">
        <v>8018</v>
      </c>
    </row>
    <row r="48" spans="1:4" ht="12.75">
      <c r="A48" s="6"/>
      <c r="B48" s="6"/>
      <c r="C48" s="147"/>
      <c r="D48" s="6"/>
    </row>
    <row r="49" spans="1:4" ht="12.75">
      <c r="A49" s="6"/>
      <c r="B49" s="148"/>
      <c r="C49" s="131"/>
      <c r="D49" s="150"/>
    </row>
    <row r="51" spans="1:4" ht="12.75">
      <c r="A51" s="2"/>
      <c r="B51" s="149"/>
      <c r="C51" s="40"/>
      <c r="D51" s="2"/>
    </row>
    <row r="52" ht="12.75">
      <c r="B52" s="149"/>
    </row>
    <row r="53" ht="12.75">
      <c r="B53" s="149"/>
    </row>
  </sheetData>
  <sheetProtection/>
  <printOptions/>
  <pageMargins left="0.75" right="0.75" top="1" bottom="1" header="0.4921259845" footer="0.4921259845"/>
  <pageSetup horizontalDpi="600" verticalDpi="600" orientation="portrait" paperSize="9" scale="84" r:id="rId1"/>
</worksheet>
</file>

<file path=xl/worksheets/sheet6.xml><?xml version="1.0" encoding="utf-8"?>
<worksheet xmlns="http://schemas.openxmlformats.org/spreadsheetml/2006/main" xmlns:r="http://schemas.openxmlformats.org/officeDocument/2006/relationships">
  <sheetPr>
    <tabColor indexed="14"/>
  </sheetPr>
  <dimension ref="A1:T97"/>
  <sheetViews>
    <sheetView workbookViewId="0" topLeftCell="A37">
      <selection activeCell="A3" sqref="A3"/>
    </sheetView>
  </sheetViews>
  <sheetFormatPr defaultColWidth="9.140625" defaultRowHeight="12.75"/>
  <cols>
    <col min="1" max="1" width="51.00390625" style="0" customWidth="1"/>
    <col min="2" max="2" width="17.421875" style="0" customWidth="1"/>
  </cols>
  <sheetData>
    <row r="1" ht="12.75">
      <c r="A1" s="2" t="s">
        <v>188</v>
      </c>
    </row>
    <row r="3" ht="15.75">
      <c r="A3" s="5" t="s">
        <v>63</v>
      </c>
    </row>
    <row r="4" spans="1:2" ht="12.75">
      <c r="A4" s="2"/>
      <c r="B4" s="2"/>
    </row>
    <row r="5" spans="1:2" ht="12.75">
      <c r="A5" s="153" t="s">
        <v>31</v>
      </c>
      <c r="B5" s="154" t="s">
        <v>245</v>
      </c>
    </row>
    <row r="6" spans="1:2" ht="12.75">
      <c r="A6" s="155" t="s">
        <v>30</v>
      </c>
      <c r="B6" s="124">
        <v>424700</v>
      </c>
    </row>
    <row r="7" spans="1:2" ht="12.75">
      <c r="A7" s="156" t="s">
        <v>43</v>
      </c>
      <c r="B7" s="157">
        <v>50000</v>
      </c>
    </row>
    <row r="8" spans="1:2" ht="12.75">
      <c r="A8" s="155" t="s">
        <v>177</v>
      </c>
      <c r="B8" s="124">
        <v>149700</v>
      </c>
    </row>
    <row r="9" spans="1:2" ht="12.75">
      <c r="A9" s="155" t="s">
        <v>27</v>
      </c>
      <c r="B9" s="124">
        <v>39900</v>
      </c>
    </row>
    <row r="10" spans="1:2" ht="12.75">
      <c r="A10" s="155" t="s">
        <v>23</v>
      </c>
      <c r="B10" s="124">
        <v>9600</v>
      </c>
    </row>
    <row r="11" spans="1:2" ht="12.75">
      <c r="A11" s="155" t="s">
        <v>180</v>
      </c>
      <c r="B11" s="124">
        <v>265900</v>
      </c>
    </row>
    <row r="12" spans="1:2" ht="12.75">
      <c r="A12" s="155" t="s">
        <v>166</v>
      </c>
      <c r="B12" s="124">
        <v>114800</v>
      </c>
    </row>
    <row r="13" spans="1:2" ht="12.75">
      <c r="A13" s="158" t="s">
        <v>25</v>
      </c>
      <c r="B13" s="124">
        <v>21900</v>
      </c>
    </row>
    <row r="14" spans="1:2" ht="12.75">
      <c r="A14" s="158" t="s">
        <v>24</v>
      </c>
      <c r="B14" s="124">
        <v>21800</v>
      </c>
    </row>
    <row r="15" spans="1:2" ht="12.75">
      <c r="A15" s="158" t="s">
        <v>179</v>
      </c>
      <c r="B15" s="124">
        <v>212000</v>
      </c>
    </row>
    <row r="16" spans="1:2" ht="12.75">
      <c r="A16" s="158" t="s">
        <v>174</v>
      </c>
      <c r="B16" s="124">
        <v>20600</v>
      </c>
    </row>
    <row r="17" spans="1:2" ht="12.75">
      <c r="A17" s="158" t="s">
        <v>175</v>
      </c>
      <c r="B17" s="124">
        <v>34600</v>
      </c>
    </row>
    <row r="18" spans="1:2" ht="12.75">
      <c r="A18" s="158" t="s">
        <v>165</v>
      </c>
      <c r="B18" s="124">
        <v>34500</v>
      </c>
    </row>
    <row r="19" spans="1:5" ht="12.75">
      <c r="A19" s="158" t="s">
        <v>167</v>
      </c>
      <c r="B19" s="124">
        <v>146400</v>
      </c>
      <c r="C19" s="2"/>
      <c r="D19" s="2"/>
      <c r="E19" s="2"/>
    </row>
    <row r="20" spans="1:5" ht="12.75">
      <c r="A20" s="158" t="s">
        <v>168</v>
      </c>
      <c r="B20" s="124">
        <v>13900</v>
      </c>
      <c r="C20" s="2"/>
      <c r="D20" s="2"/>
      <c r="E20" s="2"/>
    </row>
    <row r="21" spans="1:5" ht="12.75">
      <c r="A21" s="158" t="s">
        <v>169</v>
      </c>
      <c r="B21" s="124">
        <v>22900</v>
      </c>
      <c r="C21" s="2"/>
      <c r="D21" s="2"/>
      <c r="E21" s="2"/>
    </row>
    <row r="22" spans="1:5" ht="12.75">
      <c r="A22" s="158" t="s">
        <v>170</v>
      </c>
      <c r="B22" s="124">
        <v>52300</v>
      </c>
      <c r="C22" s="2"/>
      <c r="D22" s="2"/>
      <c r="E22" s="2"/>
    </row>
    <row r="23" spans="1:5" ht="12.75">
      <c r="A23" s="158" t="s">
        <v>26</v>
      </c>
      <c r="B23" s="124">
        <v>68000</v>
      </c>
      <c r="C23" s="2"/>
      <c r="D23" s="2"/>
      <c r="E23" s="2"/>
    </row>
    <row r="24" spans="1:5" ht="12.75">
      <c r="A24" s="158" t="s">
        <v>171</v>
      </c>
      <c r="B24" s="124">
        <v>32400</v>
      </c>
      <c r="C24" s="2"/>
      <c r="D24" s="2"/>
      <c r="E24" s="2"/>
    </row>
    <row r="25" spans="1:5" ht="12.75">
      <c r="A25" s="158" t="s">
        <v>176</v>
      </c>
      <c r="B25" s="124">
        <v>33000</v>
      </c>
      <c r="C25" s="2"/>
      <c r="D25" s="2"/>
      <c r="E25" s="2"/>
    </row>
    <row r="26" spans="1:5" ht="12.75">
      <c r="A26" s="158" t="s">
        <v>37</v>
      </c>
      <c r="B26" s="124">
        <v>3100</v>
      </c>
      <c r="C26" s="2"/>
      <c r="D26" s="2"/>
      <c r="E26" s="2"/>
    </row>
    <row r="27" spans="1:5" ht="12.75">
      <c r="A27" s="158" t="s">
        <v>172</v>
      </c>
      <c r="B27" s="124">
        <v>5900</v>
      </c>
      <c r="C27" s="2"/>
      <c r="D27" s="2"/>
      <c r="E27" s="2"/>
    </row>
    <row r="28" spans="1:5" ht="12.75">
      <c r="A28" s="158" t="s">
        <v>28</v>
      </c>
      <c r="B28" s="124">
        <v>7900</v>
      </c>
      <c r="C28" s="2"/>
      <c r="D28" s="2"/>
      <c r="E28" s="2"/>
    </row>
    <row r="29" spans="1:5" ht="12.75">
      <c r="A29" s="158" t="s">
        <v>173</v>
      </c>
      <c r="B29" s="124">
        <v>21000</v>
      </c>
      <c r="C29" s="2"/>
      <c r="D29" s="2"/>
      <c r="E29" s="2"/>
    </row>
    <row r="30" spans="1:5" ht="12.75">
      <c r="A30" s="158" t="s">
        <v>29</v>
      </c>
      <c r="B30" s="124">
        <v>105900</v>
      </c>
      <c r="C30" s="2"/>
      <c r="D30" s="2"/>
      <c r="E30" s="40"/>
    </row>
    <row r="31" spans="1:5" ht="12.75">
      <c r="A31" s="158" t="s">
        <v>38</v>
      </c>
      <c r="B31" s="124">
        <v>4200</v>
      </c>
      <c r="C31" s="2"/>
      <c r="D31" s="2"/>
      <c r="E31" s="2"/>
    </row>
    <row r="32" spans="1:20" ht="12.75">
      <c r="A32" s="158" t="s">
        <v>178</v>
      </c>
      <c r="B32" s="124">
        <v>19800</v>
      </c>
      <c r="C32" s="2"/>
      <c r="D32" s="2"/>
      <c r="E32" s="2"/>
      <c r="F32" s="2"/>
      <c r="G32" s="2"/>
      <c r="H32" s="2"/>
      <c r="I32" s="2"/>
      <c r="J32" s="2"/>
      <c r="K32" s="2"/>
      <c r="L32" s="2"/>
      <c r="M32" s="2"/>
      <c r="N32" s="2"/>
      <c r="O32" s="2"/>
      <c r="P32" s="2"/>
      <c r="Q32" s="2"/>
      <c r="R32" s="2"/>
      <c r="S32" s="2"/>
      <c r="T32" s="2"/>
    </row>
    <row r="33" spans="1:20" ht="12.75">
      <c r="A33" s="158" t="s">
        <v>41</v>
      </c>
      <c r="B33" s="124">
        <v>27100</v>
      </c>
      <c r="C33" s="2"/>
      <c r="D33" s="2"/>
      <c r="E33" s="2"/>
      <c r="F33" s="2"/>
      <c r="G33" s="2"/>
      <c r="H33" s="2"/>
      <c r="I33" s="2"/>
      <c r="J33" s="2"/>
      <c r="K33" s="2"/>
      <c r="L33" s="2"/>
      <c r="M33" s="2"/>
      <c r="N33" s="2"/>
      <c r="O33" s="2"/>
      <c r="P33" s="2"/>
      <c r="Q33" s="2"/>
      <c r="R33" s="2"/>
      <c r="S33" s="2"/>
      <c r="T33" s="2"/>
    </row>
    <row r="34" spans="1:20" ht="12.75">
      <c r="A34" s="158" t="s">
        <v>42</v>
      </c>
      <c r="B34" s="124">
        <v>16400</v>
      </c>
      <c r="C34" s="2"/>
      <c r="D34" s="2"/>
      <c r="E34" s="2"/>
      <c r="F34" s="2"/>
      <c r="G34" s="2"/>
      <c r="H34" s="2"/>
      <c r="I34" s="2"/>
      <c r="J34" s="2"/>
      <c r="K34" s="2"/>
      <c r="L34" s="2"/>
      <c r="M34" s="2"/>
      <c r="N34" s="2"/>
      <c r="O34" s="2"/>
      <c r="P34" s="2"/>
      <c r="Q34" s="2"/>
      <c r="R34" s="2"/>
      <c r="S34" s="2"/>
      <c r="T34" s="2"/>
    </row>
    <row r="35" spans="1:20" ht="12.75">
      <c r="A35" s="158" t="s">
        <v>230</v>
      </c>
      <c r="B35" s="124">
        <v>13200</v>
      </c>
      <c r="C35" s="2"/>
      <c r="D35" s="2"/>
      <c r="E35" s="2"/>
      <c r="F35" s="2"/>
      <c r="G35" s="2"/>
      <c r="H35" s="2"/>
      <c r="I35" s="2"/>
      <c r="J35" s="2"/>
      <c r="K35" s="2"/>
      <c r="L35" s="2"/>
      <c r="M35" s="2"/>
      <c r="N35" s="2"/>
      <c r="O35" s="2"/>
      <c r="P35" s="2"/>
      <c r="Q35" s="2"/>
      <c r="R35" s="2"/>
      <c r="S35" s="2"/>
      <c r="T35" s="2"/>
    </row>
    <row r="36" spans="1:20" ht="12.75">
      <c r="A36" s="158" t="s">
        <v>45</v>
      </c>
      <c r="B36" s="124">
        <v>26600</v>
      </c>
      <c r="C36" s="2"/>
      <c r="D36" s="2"/>
      <c r="E36" s="2"/>
      <c r="F36" s="2"/>
      <c r="G36" s="2"/>
      <c r="H36" s="2"/>
      <c r="I36" s="2"/>
      <c r="J36" s="2"/>
      <c r="K36" s="2"/>
      <c r="L36" s="2"/>
      <c r="M36" s="2"/>
      <c r="N36" s="2"/>
      <c r="O36" s="2"/>
      <c r="P36" s="2"/>
      <c r="Q36" s="2"/>
      <c r="R36" s="2"/>
      <c r="S36" s="2"/>
      <c r="T36" s="2"/>
    </row>
    <row r="37" spans="1:20" ht="12.75">
      <c r="A37" s="173" t="s">
        <v>355</v>
      </c>
      <c r="B37" s="174">
        <f>SUM(B6:B36)</f>
        <v>2020000</v>
      </c>
      <c r="C37" s="14"/>
      <c r="D37" s="14"/>
      <c r="E37" s="14"/>
      <c r="F37" s="14"/>
      <c r="G37" s="14"/>
      <c r="H37" s="14"/>
      <c r="I37" s="14"/>
      <c r="J37" s="14"/>
      <c r="K37" s="14"/>
      <c r="L37" s="14"/>
      <c r="M37" s="14"/>
      <c r="N37" s="14"/>
      <c r="O37" s="14"/>
      <c r="P37" s="14"/>
      <c r="Q37" s="14"/>
      <c r="R37" s="14"/>
      <c r="S37" s="14"/>
      <c r="T37" s="14"/>
    </row>
    <row r="38" spans="1:20" ht="12.75">
      <c r="A38" s="159"/>
      <c r="B38" s="160"/>
      <c r="C38" s="14"/>
      <c r="D38" s="14"/>
      <c r="E38" s="14"/>
      <c r="F38" s="14"/>
      <c r="G38" s="14"/>
      <c r="H38" s="14"/>
      <c r="I38" s="14"/>
      <c r="J38" s="14"/>
      <c r="K38" s="14"/>
      <c r="L38" s="14"/>
      <c r="M38" s="14"/>
      <c r="N38" s="14"/>
      <c r="O38" s="14"/>
      <c r="P38" s="14"/>
      <c r="Q38" s="14"/>
      <c r="R38" s="14"/>
      <c r="S38" s="14"/>
      <c r="T38" s="14"/>
    </row>
    <row r="39" spans="1:20" ht="12.75">
      <c r="A39" s="153" t="s">
        <v>33</v>
      </c>
      <c r="B39" s="161" t="s">
        <v>245</v>
      </c>
      <c r="C39" s="14"/>
      <c r="D39" s="14"/>
      <c r="E39" s="14"/>
      <c r="F39" s="14"/>
      <c r="G39" s="14"/>
      <c r="H39" s="14"/>
      <c r="I39" s="14"/>
      <c r="J39" s="14"/>
      <c r="K39" s="14"/>
      <c r="L39" s="14"/>
      <c r="M39" s="14"/>
      <c r="N39" s="14"/>
      <c r="O39" s="14"/>
      <c r="P39" s="14"/>
      <c r="Q39" s="14"/>
      <c r="R39" s="14"/>
      <c r="S39" s="14"/>
      <c r="T39" s="14"/>
    </row>
    <row r="40" spans="1:20" ht="12.75">
      <c r="A40" s="155" t="s">
        <v>24</v>
      </c>
      <c r="B40" s="162">
        <v>1749</v>
      </c>
      <c r="C40" s="14"/>
      <c r="D40" s="14"/>
      <c r="E40" s="14"/>
      <c r="F40" s="14"/>
      <c r="G40" s="14"/>
      <c r="H40" s="14"/>
      <c r="I40" s="14"/>
      <c r="J40" s="14"/>
      <c r="K40" s="14"/>
      <c r="L40" s="14"/>
      <c r="M40" s="14"/>
      <c r="N40" s="14"/>
      <c r="O40" s="14"/>
      <c r="P40" s="14"/>
      <c r="Q40" s="14"/>
      <c r="R40" s="14"/>
      <c r="S40" s="14"/>
      <c r="T40" s="14"/>
    </row>
    <row r="41" spans="1:2" ht="12.75">
      <c r="A41" s="155" t="s">
        <v>26</v>
      </c>
      <c r="B41" s="162">
        <v>12750</v>
      </c>
    </row>
    <row r="42" spans="1:2" ht="12.75">
      <c r="A42" s="158" t="s">
        <v>38</v>
      </c>
      <c r="B42" s="124">
        <v>80000</v>
      </c>
    </row>
    <row r="43" spans="1:2" ht="12.75">
      <c r="A43" s="173" t="s">
        <v>355</v>
      </c>
      <c r="B43" s="175">
        <f>SUM(B40:B42)</f>
        <v>94499</v>
      </c>
    </row>
    <row r="44" spans="1:2" s="172" customFormat="1" ht="12.75">
      <c r="A44" s="163" t="s">
        <v>32</v>
      </c>
      <c r="B44" s="171"/>
    </row>
    <row r="45" spans="1:2" ht="12.75">
      <c r="A45" s="163"/>
      <c r="B45" s="14"/>
    </row>
    <row r="46" spans="1:2" ht="22.5">
      <c r="A46" s="153" t="s">
        <v>34</v>
      </c>
      <c r="B46" s="164" t="s">
        <v>245</v>
      </c>
    </row>
    <row r="47" spans="1:2" ht="12.75">
      <c r="A47" s="158" t="s">
        <v>60</v>
      </c>
      <c r="B47" s="124">
        <v>2000</v>
      </c>
    </row>
    <row r="48" spans="1:2" ht="12.75">
      <c r="A48" s="158" t="s">
        <v>216</v>
      </c>
      <c r="B48" s="124">
        <v>2000</v>
      </c>
    </row>
    <row r="49" spans="1:2" ht="12.75">
      <c r="A49" s="165" t="s">
        <v>40</v>
      </c>
      <c r="B49" s="124">
        <v>6000</v>
      </c>
    </row>
    <row r="50" spans="1:2" ht="12.75">
      <c r="A50" s="155" t="s">
        <v>232</v>
      </c>
      <c r="B50" s="124">
        <v>10000</v>
      </c>
    </row>
    <row r="51" spans="1:2" ht="12.75">
      <c r="A51" s="165" t="s">
        <v>233</v>
      </c>
      <c r="B51" s="124">
        <v>25000</v>
      </c>
    </row>
    <row r="52" spans="1:2" ht="12.75">
      <c r="A52" s="199" t="s">
        <v>352</v>
      </c>
      <c r="B52" s="174">
        <f>SUM(B47:B51)</f>
        <v>45000</v>
      </c>
    </row>
    <row r="53" spans="1:2" ht="12.75">
      <c r="A53" s="202"/>
      <c r="B53" s="198"/>
    </row>
    <row r="54" spans="1:2" ht="12.75">
      <c r="A54" s="202"/>
      <c r="B54" s="198"/>
    </row>
    <row r="55" spans="1:2" ht="12.75">
      <c r="A55" s="196"/>
      <c r="B55" s="197"/>
    </row>
    <row r="56" spans="1:2" ht="12.75">
      <c r="A56" s="195" t="s">
        <v>353</v>
      </c>
      <c r="B56" s="194" t="s">
        <v>245</v>
      </c>
    </row>
    <row r="57" spans="1:2" ht="12.75">
      <c r="A57" s="200" t="s">
        <v>356</v>
      </c>
      <c r="B57" s="193">
        <v>20000</v>
      </c>
    </row>
    <row r="58" spans="1:2" ht="12.75">
      <c r="A58" s="155" t="s">
        <v>357</v>
      </c>
      <c r="B58" s="193">
        <v>3300</v>
      </c>
    </row>
    <row r="59" spans="1:2" ht="12.75">
      <c r="A59" s="155" t="s">
        <v>358</v>
      </c>
      <c r="B59" s="193">
        <v>19400</v>
      </c>
    </row>
    <row r="60" spans="1:2" ht="12.75">
      <c r="A60" s="155" t="s">
        <v>359</v>
      </c>
      <c r="B60" s="193">
        <v>39000</v>
      </c>
    </row>
    <row r="61" spans="1:2" ht="12.75">
      <c r="A61" s="155" t="s">
        <v>360</v>
      </c>
      <c r="B61" s="193">
        <v>1900</v>
      </c>
    </row>
    <row r="62" spans="1:2" ht="12.75">
      <c r="A62" s="155" t="s">
        <v>361</v>
      </c>
      <c r="B62" s="193">
        <v>36400</v>
      </c>
    </row>
    <row r="63" spans="1:2" ht="12.75">
      <c r="A63" s="173" t="s">
        <v>350</v>
      </c>
      <c r="B63" s="174">
        <f>SUM(B57:B62)</f>
        <v>120000</v>
      </c>
    </row>
    <row r="64" spans="1:2" s="1" customFormat="1" ht="12.75">
      <c r="A64" s="159"/>
      <c r="B64" s="198"/>
    </row>
    <row r="65" spans="1:2" ht="12.75">
      <c r="A65" s="195" t="s">
        <v>354</v>
      </c>
      <c r="B65" s="194" t="s">
        <v>245</v>
      </c>
    </row>
    <row r="66" spans="1:2" ht="12.75">
      <c r="A66" s="165" t="s">
        <v>362</v>
      </c>
      <c r="B66" s="193">
        <v>5000</v>
      </c>
    </row>
    <row r="67" spans="1:2" ht="12.75">
      <c r="A67" s="165" t="s">
        <v>363</v>
      </c>
      <c r="B67" s="193">
        <v>5000</v>
      </c>
    </row>
    <row r="68" spans="1:2" ht="12.75">
      <c r="A68" s="165" t="s">
        <v>364</v>
      </c>
      <c r="B68" s="193">
        <v>12000</v>
      </c>
    </row>
    <row r="69" spans="1:2" ht="12.75">
      <c r="A69" s="165" t="s">
        <v>365</v>
      </c>
      <c r="B69" s="193">
        <v>2000</v>
      </c>
    </row>
    <row r="70" spans="1:2" ht="12.75">
      <c r="A70" s="165" t="s">
        <v>366</v>
      </c>
      <c r="B70" s="193">
        <v>2000</v>
      </c>
    </row>
    <row r="71" spans="1:2" ht="12.75">
      <c r="A71" s="165" t="s">
        <v>367</v>
      </c>
      <c r="B71" s="193">
        <v>15000</v>
      </c>
    </row>
    <row r="72" spans="1:2" ht="12.75">
      <c r="A72" s="165" t="s">
        <v>368</v>
      </c>
      <c r="B72" s="193">
        <v>14000</v>
      </c>
    </row>
    <row r="73" spans="1:2" ht="12.75">
      <c r="A73" s="165" t="s">
        <v>369</v>
      </c>
      <c r="B73" s="193">
        <v>40000</v>
      </c>
    </row>
    <row r="74" spans="1:2" ht="12.75">
      <c r="A74" s="165" t="s">
        <v>370</v>
      </c>
      <c r="B74" s="193">
        <v>7000</v>
      </c>
    </row>
    <row r="75" spans="1:2" ht="12.75">
      <c r="A75" s="165" t="s">
        <v>371</v>
      </c>
      <c r="B75" s="193">
        <v>5000</v>
      </c>
    </row>
    <row r="76" spans="1:2" ht="12.75">
      <c r="A76" s="165" t="s">
        <v>372</v>
      </c>
      <c r="B76" s="193">
        <v>2000</v>
      </c>
    </row>
    <row r="77" spans="1:2" ht="12.75">
      <c r="A77" s="199" t="s">
        <v>351</v>
      </c>
      <c r="B77" s="174">
        <f>SUM(B66:B76)</f>
        <v>109000</v>
      </c>
    </row>
    <row r="78" spans="1:2" ht="12.75">
      <c r="A78" s="166"/>
      <c r="B78" s="2"/>
    </row>
    <row r="79" spans="1:2" ht="12.75">
      <c r="A79" s="167" t="s">
        <v>213</v>
      </c>
      <c r="B79" s="201" t="s">
        <v>245</v>
      </c>
    </row>
    <row r="80" spans="1:2" ht="12.75">
      <c r="A80" s="168" t="s">
        <v>184</v>
      </c>
      <c r="B80" s="169">
        <v>8000</v>
      </c>
    </row>
    <row r="81" spans="1:2" ht="12.75">
      <c r="A81" s="158" t="s">
        <v>182</v>
      </c>
      <c r="B81" s="170">
        <v>4514</v>
      </c>
    </row>
    <row r="82" spans="1:2" ht="12.75">
      <c r="A82" s="155" t="s">
        <v>181</v>
      </c>
      <c r="B82" s="170">
        <v>9600</v>
      </c>
    </row>
    <row r="83" spans="1:2" ht="12.75">
      <c r="A83" s="165" t="s">
        <v>35</v>
      </c>
      <c r="B83" s="170">
        <v>8300</v>
      </c>
    </row>
    <row r="84" spans="1:2" ht="12.75">
      <c r="A84" s="165" t="s">
        <v>214</v>
      </c>
      <c r="B84" s="169">
        <v>9500</v>
      </c>
    </row>
    <row r="85" spans="1:2" ht="12.75">
      <c r="A85" s="165" t="s">
        <v>231</v>
      </c>
      <c r="B85" s="169">
        <v>6700</v>
      </c>
    </row>
    <row r="86" spans="1:2" ht="12.75">
      <c r="A86" s="165" t="s">
        <v>36</v>
      </c>
      <c r="B86" s="169">
        <v>0</v>
      </c>
    </row>
    <row r="87" spans="1:2" ht="12.75">
      <c r="A87" s="165" t="s">
        <v>169</v>
      </c>
      <c r="B87" s="170">
        <v>11000</v>
      </c>
    </row>
    <row r="88" spans="1:2" ht="12.75">
      <c r="A88" s="165" t="s">
        <v>45</v>
      </c>
      <c r="B88" s="169">
        <v>5900</v>
      </c>
    </row>
    <row r="89" spans="1:2" ht="12.75">
      <c r="A89" s="165" t="s">
        <v>59</v>
      </c>
      <c r="B89" s="169">
        <v>9800</v>
      </c>
    </row>
    <row r="90" spans="1:2" ht="12.75">
      <c r="A90" s="155" t="s">
        <v>183</v>
      </c>
      <c r="B90" s="170">
        <v>4700</v>
      </c>
    </row>
    <row r="91" spans="1:2" ht="12.75">
      <c r="A91" s="155" t="s">
        <v>61</v>
      </c>
      <c r="B91" s="170">
        <v>10400</v>
      </c>
    </row>
    <row r="92" spans="1:2" ht="12.75">
      <c r="A92" s="155" t="s">
        <v>62</v>
      </c>
      <c r="B92" s="170">
        <v>6950</v>
      </c>
    </row>
    <row r="93" spans="1:2" ht="12.75">
      <c r="A93" s="155" t="s">
        <v>215</v>
      </c>
      <c r="B93" s="170">
        <v>17800</v>
      </c>
    </row>
    <row r="94" spans="1:2" ht="12.75">
      <c r="A94" s="155" t="s">
        <v>44</v>
      </c>
      <c r="B94" s="170">
        <v>5300</v>
      </c>
    </row>
    <row r="95" spans="1:2" ht="12.75">
      <c r="A95" s="155" t="s">
        <v>175</v>
      </c>
      <c r="B95" s="170">
        <v>7300</v>
      </c>
    </row>
    <row r="96" spans="1:2" ht="12.75">
      <c r="A96" s="155" t="s">
        <v>39</v>
      </c>
      <c r="B96" s="170">
        <v>5600</v>
      </c>
    </row>
    <row r="97" spans="1:2" ht="12.75">
      <c r="A97" s="173" t="s">
        <v>212</v>
      </c>
      <c r="B97" s="176">
        <f>SUM(B80:B96)</f>
        <v>131364</v>
      </c>
    </row>
  </sheetData>
  <sheetProtection/>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4"/>
  </sheetPr>
  <dimension ref="A1:F38"/>
  <sheetViews>
    <sheetView zoomScalePageLayoutView="0" workbookViewId="0" topLeftCell="A4">
      <selection activeCell="A3" sqref="A3"/>
    </sheetView>
  </sheetViews>
  <sheetFormatPr defaultColWidth="9.140625" defaultRowHeight="12.75"/>
  <cols>
    <col min="1" max="1" width="17.28125" style="0" customWidth="1"/>
    <col min="2" max="2" width="39.140625" style="0" customWidth="1"/>
    <col min="3" max="3" width="35.00390625" style="0" customWidth="1"/>
  </cols>
  <sheetData>
    <row r="1" spans="1:3" ht="12.75">
      <c r="A1" s="2" t="s">
        <v>192</v>
      </c>
      <c r="B1" s="2"/>
      <c r="C1" s="2"/>
    </row>
    <row r="3" spans="1:3" s="152" customFormat="1" ht="15.75">
      <c r="A3" s="5" t="s">
        <v>248</v>
      </c>
      <c r="B3" s="92"/>
      <c r="C3" s="92"/>
    </row>
    <row r="5" spans="1:3" ht="12.75">
      <c r="A5" s="7" t="s">
        <v>137</v>
      </c>
      <c r="B5" s="7" t="s">
        <v>138</v>
      </c>
      <c r="C5" s="7" t="s">
        <v>235</v>
      </c>
    </row>
    <row r="6" spans="1:3" ht="12.75">
      <c r="A6" s="35"/>
      <c r="B6" s="35"/>
      <c r="C6" s="35"/>
    </row>
    <row r="7" spans="1:3" ht="12.75">
      <c r="A7" s="7">
        <v>2310010</v>
      </c>
      <c r="B7" s="35" t="s">
        <v>139</v>
      </c>
      <c r="C7" s="30">
        <v>34975000.02</v>
      </c>
    </row>
    <row r="8" spans="1:3" ht="12.75">
      <c r="A8" s="7">
        <v>2310011</v>
      </c>
      <c r="B8" s="35" t="s">
        <v>133</v>
      </c>
      <c r="C8" s="30">
        <v>9135.81</v>
      </c>
    </row>
    <row r="9" spans="1:3" ht="12.75">
      <c r="A9" s="7">
        <v>2310012</v>
      </c>
      <c r="B9" s="35" t="s">
        <v>140</v>
      </c>
      <c r="C9" s="30">
        <v>15638296.91</v>
      </c>
    </row>
    <row r="10" spans="1:3" ht="12.75">
      <c r="A10" s="7">
        <v>2310013</v>
      </c>
      <c r="B10" s="35" t="s">
        <v>189</v>
      </c>
      <c r="C10" s="30">
        <v>222341.54</v>
      </c>
    </row>
    <row r="11" spans="1:3" ht="12.75">
      <c r="A11" s="7">
        <v>2310015</v>
      </c>
      <c r="B11" s="35" t="s">
        <v>190</v>
      </c>
      <c r="C11" s="30">
        <v>39078.22</v>
      </c>
    </row>
    <row r="12" spans="1:3" ht="12.75">
      <c r="A12" s="7">
        <v>2310016</v>
      </c>
      <c r="B12" s="35" t="s">
        <v>134</v>
      </c>
      <c r="C12" s="30">
        <v>780138.22</v>
      </c>
    </row>
    <row r="13" spans="1:3" ht="12.75">
      <c r="A13" s="7">
        <v>2310018</v>
      </c>
      <c r="B13" s="35" t="s">
        <v>191</v>
      </c>
      <c r="C13" s="30">
        <v>190</v>
      </c>
    </row>
    <row r="14" spans="1:3" ht="12.75">
      <c r="A14" s="7">
        <v>2310019</v>
      </c>
      <c r="B14" s="35" t="s">
        <v>340</v>
      </c>
      <c r="C14" s="30">
        <v>5384751.77</v>
      </c>
    </row>
    <row r="15" spans="1:3" ht="12.75">
      <c r="A15" s="41"/>
      <c r="B15" s="42" t="s">
        <v>143</v>
      </c>
      <c r="C15" s="43">
        <f>SUM(C7:C14)</f>
        <v>57048932.49000001</v>
      </c>
    </row>
    <row r="16" spans="1:3" ht="12.75">
      <c r="A16" s="7">
        <v>2360100</v>
      </c>
      <c r="B16" s="35" t="s">
        <v>89</v>
      </c>
      <c r="C16" s="30">
        <v>45954.07</v>
      </c>
    </row>
    <row r="17" spans="1:3" ht="12.75">
      <c r="A17" s="44"/>
      <c r="B17" s="42" t="s">
        <v>144</v>
      </c>
      <c r="C17" s="43">
        <f>SUM(C16)</f>
        <v>45954.07</v>
      </c>
    </row>
    <row r="18" spans="1:3" ht="15.75">
      <c r="A18" s="44"/>
      <c r="B18" s="35"/>
      <c r="C18" s="45">
        <f>SUM(C17,C15)</f>
        <v>57094886.56000001</v>
      </c>
    </row>
    <row r="19" spans="1:3" ht="12.75">
      <c r="A19" s="7">
        <v>2450040</v>
      </c>
      <c r="B19" s="35" t="s">
        <v>142</v>
      </c>
      <c r="C19" s="30">
        <v>1211266.04</v>
      </c>
    </row>
    <row r="21" spans="1:3" ht="12.75">
      <c r="A21" s="46" t="s">
        <v>135</v>
      </c>
      <c r="B21" s="2"/>
      <c r="C21" s="2"/>
    </row>
    <row r="22" spans="1:3" ht="12.75">
      <c r="A22" s="46" t="s">
        <v>136</v>
      </c>
      <c r="B22" s="2"/>
      <c r="C22" s="47"/>
    </row>
    <row r="23" spans="1:3" ht="12.75">
      <c r="A23" s="46"/>
      <c r="B23" s="2"/>
      <c r="C23" s="2"/>
    </row>
    <row r="25" spans="1:6" ht="12.75">
      <c r="A25" s="49" t="s">
        <v>339</v>
      </c>
      <c r="B25" s="50"/>
      <c r="C25" s="50"/>
      <c r="D25" s="80"/>
      <c r="E25" s="80"/>
      <c r="F25" s="80"/>
    </row>
    <row r="26" spans="1:2" ht="12.75">
      <c r="A26" s="1"/>
      <c r="B26" s="1"/>
    </row>
    <row r="27" spans="1:3" ht="12.75">
      <c r="A27" s="48"/>
      <c r="B27" s="48"/>
      <c r="C27" s="48"/>
    </row>
    <row r="28" spans="1:3" ht="12.75">
      <c r="A28" s="48"/>
      <c r="B28" s="48"/>
      <c r="C28" s="48"/>
    </row>
    <row r="29" spans="1:3" ht="12.75">
      <c r="A29" s="48"/>
      <c r="B29" s="48"/>
      <c r="C29" s="48"/>
    </row>
    <row r="30" spans="1:3" ht="12.75">
      <c r="A30" s="48"/>
      <c r="B30" s="48"/>
      <c r="C30" s="48"/>
    </row>
    <row r="31" spans="1:3" ht="12.75">
      <c r="A31" s="48"/>
      <c r="B31" s="48"/>
      <c r="C31" s="48"/>
    </row>
    <row r="32" spans="1:3" ht="12.75">
      <c r="A32" s="48"/>
      <c r="B32" s="48"/>
      <c r="C32" s="48"/>
    </row>
    <row r="35" spans="1:3" ht="12.75">
      <c r="A35" s="2"/>
      <c r="B35" s="2"/>
      <c r="C35" s="47"/>
    </row>
    <row r="38" ht="12.75">
      <c r="C38" s="47"/>
    </row>
  </sheetData>
  <sheetProtection/>
  <printOptions/>
  <pageMargins left="0.75" right="0.75" top="1" bottom="1" header="0.4921259845" footer="0.49212598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33"/>
    <pageSetUpPr fitToPage="1"/>
  </sheetPr>
  <dimension ref="A1:M20"/>
  <sheetViews>
    <sheetView zoomScalePageLayoutView="0" workbookViewId="0" topLeftCell="A19">
      <selection activeCell="A3" sqref="A3"/>
    </sheetView>
  </sheetViews>
  <sheetFormatPr defaultColWidth="9.140625" defaultRowHeight="12.75"/>
  <cols>
    <col min="1" max="1" width="9.28125" style="2" bestFit="1" customWidth="1"/>
    <col min="2" max="2" width="18.8515625" style="2" customWidth="1"/>
    <col min="3" max="13" width="12.7109375" style="2" customWidth="1"/>
    <col min="14" max="16384" width="9.140625" style="2" customWidth="1"/>
  </cols>
  <sheetData>
    <row r="1" ht="12.75">
      <c r="A1" s="2" t="s">
        <v>64</v>
      </c>
    </row>
    <row r="3" s="92" customFormat="1" ht="15.75">
      <c r="A3" s="5" t="s">
        <v>247</v>
      </c>
    </row>
    <row r="4" ht="12.75">
      <c r="A4" s="4"/>
    </row>
    <row r="5" spans="3:13" ht="12.75">
      <c r="C5" s="212" t="s">
        <v>90</v>
      </c>
      <c r="D5" s="213"/>
      <c r="E5" s="213"/>
      <c r="F5" s="213"/>
      <c r="G5" s="213"/>
      <c r="H5" s="213"/>
      <c r="I5" s="213"/>
      <c r="J5" s="213"/>
      <c r="K5" s="213"/>
      <c r="L5" s="213"/>
      <c r="M5" s="214"/>
    </row>
    <row r="6" spans="1:13" ht="38.25">
      <c r="A6" s="7" t="s">
        <v>146</v>
      </c>
      <c r="B6" s="7" t="s">
        <v>138</v>
      </c>
      <c r="C6" s="7" t="s">
        <v>148</v>
      </c>
      <c r="D6" s="39" t="s">
        <v>147</v>
      </c>
      <c r="E6" s="7" t="s">
        <v>151</v>
      </c>
      <c r="F6" s="39" t="s">
        <v>147</v>
      </c>
      <c r="G6" s="7" t="s">
        <v>86</v>
      </c>
      <c r="H6" s="39" t="s">
        <v>147</v>
      </c>
      <c r="I6" s="7" t="s">
        <v>65</v>
      </c>
      <c r="J6" s="39" t="s">
        <v>147</v>
      </c>
      <c r="K6" s="7" t="s">
        <v>217</v>
      </c>
      <c r="L6" s="39" t="s">
        <v>147</v>
      </c>
      <c r="M6" s="7" t="s">
        <v>234</v>
      </c>
    </row>
    <row r="7" spans="1:13" ht="12.75">
      <c r="A7" s="95"/>
      <c r="B7" s="33"/>
      <c r="C7" s="33"/>
      <c r="D7" s="51"/>
      <c r="E7" s="51"/>
      <c r="F7" s="51"/>
      <c r="G7" s="51"/>
      <c r="H7" s="51"/>
      <c r="I7" s="51"/>
      <c r="J7" s="51"/>
      <c r="K7" s="51"/>
      <c r="L7" s="51"/>
      <c r="M7" s="51"/>
    </row>
    <row r="8" spans="1:13" s="6" customFormat="1" ht="24" customHeight="1">
      <c r="A8" s="7">
        <v>2310010</v>
      </c>
      <c r="B8" s="35" t="s">
        <v>139</v>
      </c>
      <c r="C8" s="30">
        <v>41520794.71</v>
      </c>
      <c r="D8" s="94">
        <f aca="true" t="shared" si="0" ref="D8:D18">SUM(E8-C8)</f>
        <v>-19831720.05</v>
      </c>
      <c r="E8" s="30">
        <v>21689074.66</v>
      </c>
      <c r="F8" s="94">
        <f>SUM(G8-E8)</f>
        <v>7045495.629999999</v>
      </c>
      <c r="G8" s="30">
        <v>28734570.29</v>
      </c>
      <c r="H8" s="94">
        <f>SUM(I8-G8)</f>
        <v>-4407273.27</v>
      </c>
      <c r="I8" s="30">
        <v>24327297.02</v>
      </c>
      <c r="J8" s="94">
        <f>SUM(K8-I8)</f>
        <v>-11109792.209999999</v>
      </c>
      <c r="K8" s="30">
        <v>13217504.81</v>
      </c>
      <c r="L8" s="94">
        <f>SUM(M8-K8)</f>
        <v>21757495.21</v>
      </c>
      <c r="M8" s="30">
        <v>34975000.02</v>
      </c>
    </row>
    <row r="9" spans="1:13" s="6" customFormat="1" ht="23.25" customHeight="1">
      <c r="A9" s="7">
        <v>2310011</v>
      </c>
      <c r="B9" s="35" t="s">
        <v>85</v>
      </c>
      <c r="C9" s="30"/>
      <c r="D9" s="94">
        <f t="shared" si="0"/>
        <v>0</v>
      </c>
      <c r="E9" s="30"/>
      <c r="F9" s="94">
        <f aca="true" t="shared" si="1" ref="F9:F16">SUM(G9-E9)</f>
        <v>7339245.78</v>
      </c>
      <c r="G9" s="30">
        <v>7339245.78</v>
      </c>
      <c r="H9" s="94">
        <f aca="true" t="shared" si="2" ref="H9:H18">SUM(I9-G9)</f>
        <v>10133242.529999997</v>
      </c>
      <c r="I9" s="30">
        <v>17472488.31</v>
      </c>
      <c r="J9" s="94">
        <f aca="true" t="shared" si="3" ref="J9:J18">SUM(K9-I9)</f>
        <v>-15731623.299999999</v>
      </c>
      <c r="K9" s="30">
        <v>1740865.01</v>
      </c>
      <c r="L9" s="94">
        <f aca="true" t="shared" si="4" ref="L9:L20">SUM(M9-K9)</f>
        <v>-1731729.2</v>
      </c>
      <c r="M9" s="30">
        <v>9135.81</v>
      </c>
    </row>
    <row r="10" spans="1:13" s="6" customFormat="1" ht="24" customHeight="1">
      <c r="A10" s="7">
        <v>2310012</v>
      </c>
      <c r="B10" s="35" t="s">
        <v>149</v>
      </c>
      <c r="C10" s="30">
        <v>15197713.97</v>
      </c>
      <c r="D10" s="94">
        <f t="shared" si="0"/>
        <v>4856865.359999998</v>
      </c>
      <c r="E10" s="30">
        <v>20054579.33</v>
      </c>
      <c r="F10" s="94">
        <f t="shared" si="1"/>
        <v>4622944.25</v>
      </c>
      <c r="G10" s="30">
        <v>24677523.58</v>
      </c>
      <c r="H10" s="94">
        <f t="shared" si="2"/>
        <v>5009812.050000001</v>
      </c>
      <c r="I10" s="30">
        <v>29687335.63</v>
      </c>
      <c r="J10" s="94">
        <f t="shared" si="3"/>
        <v>-15954643.03</v>
      </c>
      <c r="K10" s="30">
        <v>13732692.6</v>
      </c>
      <c r="L10" s="94">
        <f t="shared" si="4"/>
        <v>1905604.3100000005</v>
      </c>
      <c r="M10" s="30">
        <v>15638296.91</v>
      </c>
    </row>
    <row r="11" spans="1:13" s="6" customFormat="1" ht="24" customHeight="1">
      <c r="A11" s="7">
        <v>2310013</v>
      </c>
      <c r="B11" s="35" t="s">
        <v>189</v>
      </c>
      <c r="C11" s="30">
        <v>222514.44</v>
      </c>
      <c r="D11" s="94">
        <f t="shared" si="0"/>
        <v>468.79000000000815</v>
      </c>
      <c r="E11" s="30">
        <v>222983.23</v>
      </c>
      <c r="F11" s="94">
        <f t="shared" si="1"/>
        <v>201.78999999997905</v>
      </c>
      <c r="G11" s="30">
        <v>223185.02</v>
      </c>
      <c r="H11" s="94">
        <f t="shared" si="2"/>
        <v>-24.869999999995343</v>
      </c>
      <c r="I11" s="30">
        <v>223160.15</v>
      </c>
      <c r="J11" s="94">
        <f t="shared" si="3"/>
        <v>-368.5</v>
      </c>
      <c r="K11" s="30">
        <v>222791.65</v>
      </c>
      <c r="L11" s="94">
        <f t="shared" si="4"/>
        <v>-450.10999999998603</v>
      </c>
      <c r="M11" s="30">
        <v>222341.54</v>
      </c>
    </row>
    <row r="12" spans="1:13" s="6" customFormat="1" ht="25.5" customHeight="1">
      <c r="A12" s="7">
        <v>2310015</v>
      </c>
      <c r="B12" s="35" t="s">
        <v>190</v>
      </c>
      <c r="C12" s="30">
        <v>45578.81</v>
      </c>
      <c r="D12" s="94">
        <f t="shared" si="0"/>
        <v>-141.5199999999968</v>
      </c>
      <c r="E12" s="30">
        <v>45437.29</v>
      </c>
      <c r="F12" s="94">
        <f t="shared" si="1"/>
        <v>-163.55999999999767</v>
      </c>
      <c r="G12" s="30">
        <v>45273.73</v>
      </c>
      <c r="H12" s="94">
        <f t="shared" si="2"/>
        <v>-171.8000000000029</v>
      </c>
      <c r="I12" s="30">
        <v>45101.93</v>
      </c>
      <c r="J12" s="94">
        <f t="shared" si="3"/>
        <v>-5500.8499999999985</v>
      </c>
      <c r="K12" s="30">
        <v>39601.08</v>
      </c>
      <c r="L12" s="94">
        <f t="shared" si="4"/>
        <v>-522.8600000000006</v>
      </c>
      <c r="M12" s="30">
        <v>39078.22</v>
      </c>
    </row>
    <row r="13" spans="1:13" s="6" customFormat="1" ht="24.75" customHeight="1">
      <c r="A13" s="7">
        <v>2310019</v>
      </c>
      <c r="B13" s="35" t="s">
        <v>340</v>
      </c>
      <c r="C13" s="30">
        <v>3991198.28</v>
      </c>
      <c r="D13" s="94">
        <f t="shared" si="0"/>
        <v>-2217479.79</v>
      </c>
      <c r="E13" s="30">
        <v>1773718.49</v>
      </c>
      <c r="F13" s="94">
        <f t="shared" si="1"/>
        <v>419005.19999999995</v>
      </c>
      <c r="G13" s="30">
        <v>2192723.69</v>
      </c>
      <c r="H13" s="94">
        <f t="shared" si="2"/>
        <v>1741270.0100000002</v>
      </c>
      <c r="I13" s="30">
        <v>3933993.7</v>
      </c>
      <c r="J13" s="94">
        <f t="shared" si="3"/>
        <v>-2056054.2800000003</v>
      </c>
      <c r="K13" s="30">
        <v>1877939.42</v>
      </c>
      <c r="L13" s="94">
        <f t="shared" si="4"/>
        <v>3506812.3499999996</v>
      </c>
      <c r="M13" s="30">
        <v>5384751.77</v>
      </c>
    </row>
    <row r="14" spans="1:13" s="6" customFormat="1" ht="23.25" customHeight="1">
      <c r="A14" s="7">
        <v>2310016</v>
      </c>
      <c r="B14" s="35" t="s">
        <v>152</v>
      </c>
      <c r="C14" s="30"/>
      <c r="D14" s="94">
        <f t="shared" si="0"/>
        <v>1933877.54</v>
      </c>
      <c r="E14" s="30">
        <v>1933877.54</v>
      </c>
      <c r="F14" s="94">
        <f t="shared" si="1"/>
        <v>27365.01000000001</v>
      </c>
      <c r="G14" s="30">
        <v>1961242.55</v>
      </c>
      <c r="H14" s="94">
        <f t="shared" si="2"/>
        <v>-325640.27</v>
      </c>
      <c r="I14" s="30">
        <v>1635602.28</v>
      </c>
      <c r="J14" s="94">
        <f t="shared" si="3"/>
        <v>-170656.04000000004</v>
      </c>
      <c r="K14" s="30">
        <v>1464946.24</v>
      </c>
      <c r="L14" s="94">
        <f t="shared" si="4"/>
        <v>-684808.02</v>
      </c>
      <c r="M14" s="30">
        <v>780138.22</v>
      </c>
    </row>
    <row r="15" spans="1:13" s="6" customFormat="1" ht="25.5">
      <c r="A15" s="7">
        <v>2360120</v>
      </c>
      <c r="B15" s="35" t="s">
        <v>141</v>
      </c>
      <c r="C15" s="30">
        <v>6131960.97</v>
      </c>
      <c r="D15" s="94">
        <f t="shared" si="0"/>
        <v>34053.43000000063</v>
      </c>
      <c r="E15" s="30">
        <v>6166014.4</v>
      </c>
      <c r="F15" s="94">
        <f t="shared" si="1"/>
        <v>-6166014.4</v>
      </c>
      <c r="G15" s="30">
        <v>0</v>
      </c>
      <c r="H15" s="94">
        <f t="shared" si="2"/>
        <v>0</v>
      </c>
      <c r="I15" s="30">
        <v>0</v>
      </c>
      <c r="J15" s="94">
        <f t="shared" si="3"/>
        <v>0</v>
      </c>
      <c r="K15" s="30">
        <v>0</v>
      </c>
      <c r="L15" s="94">
        <f t="shared" si="4"/>
        <v>0</v>
      </c>
      <c r="M15" s="30">
        <v>0</v>
      </c>
    </row>
    <row r="16" spans="1:13" s="6" customFormat="1" ht="25.5">
      <c r="A16" s="7">
        <v>2360140</v>
      </c>
      <c r="B16" s="35" t="s">
        <v>150</v>
      </c>
      <c r="C16" s="35">
        <v>695.34</v>
      </c>
      <c r="D16" s="94">
        <f t="shared" si="0"/>
        <v>-695.34</v>
      </c>
      <c r="E16" s="30">
        <v>0</v>
      </c>
      <c r="F16" s="94">
        <f t="shared" si="1"/>
        <v>0</v>
      </c>
      <c r="G16" s="30">
        <v>0</v>
      </c>
      <c r="H16" s="94">
        <f t="shared" si="2"/>
        <v>0</v>
      </c>
      <c r="I16" s="30">
        <v>0</v>
      </c>
      <c r="J16" s="94">
        <f t="shared" si="3"/>
        <v>0</v>
      </c>
      <c r="K16" s="30">
        <v>0</v>
      </c>
      <c r="L16" s="94">
        <f t="shared" si="4"/>
        <v>0</v>
      </c>
      <c r="M16" s="30">
        <v>0</v>
      </c>
    </row>
    <row r="17" spans="1:13" s="6" customFormat="1" ht="12.75">
      <c r="A17" s="7">
        <v>2310018</v>
      </c>
      <c r="B17" s="35" t="s">
        <v>191</v>
      </c>
      <c r="C17" s="35">
        <v>0</v>
      </c>
      <c r="D17" s="94">
        <f t="shared" si="0"/>
        <v>0</v>
      </c>
      <c r="E17" s="30">
        <v>0</v>
      </c>
      <c r="F17" s="94">
        <v>0</v>
      </c>
      <c r="G17" s="30">
        <v>0</v>
      </c>
      <c r="H17" s="94">
        <f t="shared" si="2"/>
        <v>910</v>
      </c>
      <c r="I17" s="30">
        <v>910</v>
      </c>
      <c r="J17" s="94">
        <f t="shared" si="3"/>
        <v>-360</v>
      </c>
      <c r="K17" s="30">
        <v>550</v>
      </c>
      <c r="L17" s="94">
        <f t="shared" si="4"/>
        <v>-360</v>
      </c>
      <c r="M17" s="30">
        <v>190</v>
      </c>
    </row>
    <row r="18" spans="1:13" s="6" customFormat="1" ht="20.25" customHeight="1">
      <c r="A18" s="7">
        <v>2360100</v>
      </c>
      <c r="B18" s="35" t="s">
        <v>89</v>
      </c>
      <c r="C18" s="30">
        <v>93051.45</v>
      </c>
      <c r="D18" s="94">
        <f t="shared" si="0"/>
        <v>5578.699999999997</v>
      </c>
      <c r="E18" s="30">
        <v>98630.15</v>
      </c>
      <c r="F18" s="94">
        <f>SUM(G18-E18)</f>
        <v>-10396.419999999998</v>
      </c>
      <c r="G18" s="30">
        <v>88233.73</v>
      </c>
      <c r="H18" s="94">
        <f t="shared" si="2"/>
        <v>18079.059999999998</v>
      </c>
      <c r="I18" s="30">
        <v>106312.79</v>
      </c>
      <c r="J18" s="94">
        <f t="shared" si="3"/>
        <v>12500.790000000008</v>
      </c>
      <c r="K18" s="30">
        <v>118813.58</v>
      </c>
      <c r="L18" s="94">
        <f t="shared" si="4"/>
        <v>-72859.51000000001</v>
      </c>
      <c r="M18" s="30">
        <v>45954.07</v>
      </c>
    </row>
    <row r="19" spans="1:13" s="6" customFormat="1" ht="26.25" customHeight="1">
      <c r="A19" s="95"/>
      <c r="B19" s="33"/>
      <c r="C19" s="34">
        <f aca="true" t="shared" si="5" ref="C19:K19">SUM(C8:C18)</f>
        <v>67203507.97000001</v>
      </c>
      <c r="D19" s="13">
        <f t="shared" si="5"/>
        <v>-15219192.880000006</v>
      </c>
      <c r="E19" s="34">
        <f t="shared" si="5"/>
        <v>51984315.08999999</v>
      </c>
      <c r="F19" s="13">
        <f t="shared" si="5"/>
        <v>13277683.280000001</v>
      </c>
      <c r="G19" s="34">
        <f t="shared" si="5"/>
        <v>65261998.36999999</v>
      </c>
      <c r="H19" s="13">
        <f t="shared" si="5"/>
        <v>12170203.44</v>
      </c>
      <c r="I19" s="34">
        <f t="shared" si="5"/>
        <v>77432201.81000002</v>
      </c>
      <c r="J19" s="13">
        <f t="shared" si="5"/>
        <v>-45016497.42</v>
      </c>
      <c r="K19" s="34">
        <f t="shared" si="5"/>
        <v>32415704.389999997</v>
      </c>
      <c r="L19" s="13">
        <f>SUM(L8:L18)</f>
        <v>24679182.17</v>
      </c>
      <c r="M19" s="34">
        <f>SUM(M8:M18)</f>
        <v>57094886.56000001</v>
      </c>
    </row>
    <row r="20" spans="1:13" s="6" customFormat="1" ht="25.5">
      <c r="A20" s="7">
        <v>2450040</v>
      </c>
      <c r="B20" s="35" t="s">
        <v>142</v>
      </c>
      <c r="C20" s="30">
        <v>1565603.89</v>
      </c>
      <c r="D20" s="94">
        <f>SUM(E20-C20)</f>
        <v>-70802.22999999998</v>
      </c>
      <c r="E20" s="30">
        <v>1494801.66</v>
      </c>
      <c r="F20" s="94">
        <f>SUM(G20-E20)</f>
        <v>-23538.449999999953</v>
      </c>
      <c r="G20" s="30">
        <v>1471263.21</v>
      </c>
      <c r="H20" s="94">
        <f>SUM(I20-G20)</f>
        <v>-276899.72</v>
      </c>
      <c r="I20" s="30">
        <v>1194363.49</v>
      </c>
      <c r="J20" s="94">
        <f>SUM(K20-I20)</f>
        <v>-32076.669999999925</v>
      </c>
      <c r="K20" s="30">
        <v>1162286.82</v>
      </c>
      <c r="L20" s="94">
        <f t="shared" si="4"/>
        <v>48979.21999999997</v>
      </c>
      <c r="M20" s="30">
        <v>1211266.04</v>
      </c>
    </row>
  </sheetData>
  <sheetProtection/>
  <mergeCells count="1">
    <mergeCell ref="C5:M5"/>
  </mergeCells>
  <printOptions/>
  <pageMargins left="0.75" right="0.75" top="1" bottom="1" header="0.4921259845" footer="0.4921259845"/>
  <pageSetup fitToHeight="0"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tabColor indexed="33"/>
  </sheetPr>
  <dimension ref="A1:C38"/>
  <sheetViews>
    <sheetView zoomScale="110" zoomScaleNormal="110" zoomScalePageLayoutView="0" workbookViewId="0" topLeftCell="A4">
      <selection activeCell="A10" sqref="A10"/>
    </sheetView>
  </sheetViews>
  <sheetFormatPr defaultColWidth="9.140625" defaultRowHeight="12.75"/>
  <cols>
    <col min="1" max="1" width="47.7109375" style="2" bestFit="1" customWidth="1"/>
    <col min="2" max="2" width="26.421875" style="2" bestFit="1" customWidth="1"/>
    <col min="3" max="3" width="51.57421875" style="2" bestFit="1" customWidth="1"/>
    <col min="4" max="16384" width="9.140625" style="2" customWidth="1"/>
  </cols>
  <sheetData>
    <row r="1" spans="1:2" ht="12.75">
      <c r="A1" s="2" t="s">
        <v>67</v>
      </c>
      <c r="B1" s="40"/>
    </row>
    <row r="2" ht="12.75">
      <c r="B2" s="40"/>
    </row>
    <row r="3" spans="1:2" ht="15.75">
      <c r="A3" s="52" t="s">
        <v>236</v>
      </c>
      <c r="B3" s="40"/>
    </row>
    <row r="4" spans="1:2" ht="15">
      <c r="A4" s="53" t="s">
        <v>243</v>
      </c>
      <c r="B4" s="40"/>
    </row>
    <row r="5" spans="1:2" ht="12.75">
      <c r="A5" s="6"/>
      <c r="B5" s="40"/>
    </row>
    <row r="6" ht="12.75">
      <c r="B6" s="186"/>
    </row>
    <row r="7" spans="1:3" s="187" customFormat="1" ht="18.75">
      <c r="A7" s="188" t="s">
        <v>153</v>
      </c>
      <c r="B7" s="188" t="s">
        <v>349</v>
      </c>
      <c r="C7" s="188" t="s">
        <v>154</v>
      </c>
    </row>
    <row r="8" spans="1:3" ht="25.5">
      <c r="A8" s="57" t="s">
        <v>237</v>
      </c>
      <c r="B8" s="192">
        <v>32296890.81</v>
      </c>
      <c r="C8" s="56" t="s">
        <v>344</v>
      </c>
    </row>
    <row r="9" spans="1:3" ht="12.75">
      <c r="A9" s="57" t="s">
        <v>237</v>
      </c>
      <c r="B9" s="192">
        <v>118813.58</v>
      </c>
      <c r="C9" s="57" t="s">
        <v>160</v>
      </c>
    </row>
    <row r="10" spans="1:3" ht="12.75">
      <c r="A10" s="38" t="s">
        <v>239</v>
      </c>
      <c r="B10" s="190">
        <f>SUM(B8:B9)</f>
        <v>32415704.389999997</v>
      </c>
      <c r="C10" s="38" t="s">
        <v>155</v>
      </c>
    </row>
    <row r="11" spans="1:3" ht="12.75">
      <c r="A11" s="57" t="s">
        <v>238</v>
      </c>
      <c r="B11" s="192">
        <v>190371011.6</v>
      </c>
      <c r="C11" s="57" t="s">
        <v>8</v>
      </c>
    </row>
    <row r="12" spans="1:3" ht="12.75">
      <c r="A12" s="57" t="s">
        <v>240</v>
      </c>
      <c r="B12" s="192">
        <v>-161871890.57</v>
      </c>
      <c r="C12" s="57" t="s">
        <v>9</v>
      </c>
    </row>
    <row r="13" spans="1:3" ht="12.75">
      <c r="A13" s="57" t="s">
        <v>156</v>
      </c>
      <c r="B13" s="192">
        <f>SUM(B10+B11+B12)</f>
        <v>60914825.41999999</v>
      </c>
      <c r="C13" s="57" t="s">
        <v>156</v>
      </c>
    </row>
    <row r="14" spans="1:3" ht="12.75">
      <c r="A14" s="57" t="s">
        <v>157</v>
      </c>
      <c r="B14" s="192">
        <v>-3670821</v>
      </c>
      <c r="C14" s="57" t="s">
        <v>10</v>
      </c>
    </row>
    <row r="15" spans="1:3" ht="12.75">
      <c r="A15" s="57" t="s">
        <v>158</v>
      </c>
      <c r="B15" s="192">
        <v>0</v>
      </c>
      <c r="C15" s="57"/>
    </row>
    <row r="16" spans="1:3" ht="12.75">
      <c r="A16" s="57" t="s">
        <v>347</v>
      </c>
      <c r="B16" s="192">
        <v>-5000</v>
      </c>
      <c r="C16" s="57" t="s">
        <v>348</v>
      </c>
    </row>
    <row r="17" spans="1:3" ht="12.75">
      <c r="A17" s="57" t="s">
        <v>346</v>
      </c>
      <c r="B17" s="192">
        <v>-144117.86</v>
      </c>
      <c r="C17" s="57" t="s">
        <v>159</v>
      </c>
    </row>
    <row r="18" spans="1:3" ht="12.75">
      <c r="A18" s="38" t="s">
        <v>241</v>
      </c>
      <c r="B18" s="190">
        <f>SUM(B13+B14+B15+B16+B17)</f>
        <v>57094886.55999999</v>
      </c>
      <c r="C18" s="38" t="s">
        <v>155</v>
      </c>
    </row>
    <row r="19" spans="1:3" ht="25.5">
      <c r="A19" s="189" t="s">
        <v>242</v>
      </c>
      <c r="B19" s="191">
        <v>57048932.49</v>
      </c>
      <c r="C19" s="56" t="s">
        <v>345</v>
      </c>
    </row>
    <row r="20" spans="1:3" ht="12.75">
      <c r="A20" s="189" t="s">
        <v>242</v>
      </c>
      <c r="B20" s="191">
        <v>45954.07</v>
      </c>
      <c r="C20" s="57" t="s">
        <v>160</v>
      </c>
    </row>
    <row r="21" spans="1:3" ht="12.75">
      <c r="A21" s="188"/>
      <c r="B21" s="188"/>
      <c r="C21" s="58"/>
    </row>
    <row r="22" spans="1:3" ht="12.75">
      <c r="A22" s="189" t="s">
        <v>242</v>
      </c>
      <c r="B22" s="191">
        <v>1211266.04</v>
      </c>
      <c r="C22" s="57" t="s">
        <v>145</v>
      </c>
    </row>
    <row r="27" ht="12.75">
      <c r="C27" s="54"/>
    </row>
    <row r="28" ht="12.75">
      <c r="C28" s="54"/>
    </row>
    <row r="29" ht="12.75">
      <c r="C29" s="54"/>
    </row>
    <row r="30" ht="12.75">
      <c r="C30" s="54"/>
    </row>
    <row r="31" ht="12.75">
      <c r="C31" s="54"/>
    </row>
    <row r="32" ht="12.75">
      <c r="C32" s="54"/>
    </row>
    <row r="33" ht="12.75">
      <c r="C33" s="55"/>
    </row>
    <row r="34" ht="12.75">
      <c r="C34" s="54"/>
    </row>
    <row r="35" ht="12.75">
      <c r="C35" s="54"/>
    </row>
    <row r="36" ht="12.75">
      <c r="C36" s="55"/>
    </row>
    <row r="37" ht="12.75">
      <c r="C37" s="54"/>
    </row>
    <row r="38" ht="12.75">
      <c r="C38" s="54"/>
    </row>
  </sheetData>
  <sheetProtection/>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Friedlová</dc:creator>
  <cp:keywords/>
  <dc:description/>
  <cp:lastModifiedBy>K.Nenutilova</cp:lastModifiedBy>
  <cp:lastPrinted>2017-03-13T08:45:46Z</cp:lastPrinted>
  <dcterms:modified xsi:type="dcterms:W3CDTF">2017-04-05T09:02:41Z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826667226</vt:i4>
  </property>
  <property fmtid="{D5CDD505-2E9C-101B-9397-08002B2CF9AE}" pid="3" name="_EmailSubject">
    <vt:lpwstr>Tabulky na 2.změnu rozpočtu</vt:lpwstr>
  </property>
  <property fmtid="{D5CDD505-2E9C-101B-9397-08002B2CF9AE}" pid="4" name="_AuthorEmail">
    <vt:lpwstr>nevludova@pribor-mesto.cz</vt:lpwstr>
  </property>
  <property fmtid="{D5CDD505-2E9C-101B-9397-08002B2CF9AE}" pid="5" name="_AuthorEmailDisplayName">
    <vt:lpwstr>Barbora Nevludová</vt:lpwstr>
  </property>
  <property fmtid="{D5CDD505-2E9C-101B-9397-08002B2CF9AE}" pid="6" name="_ReviewingToolsShownOnce">
    <vt:lpwstr/>
  </property>
</Properties>
</file>